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mc:AlternateContent xmlns:mc="http://schemas.openxmlformats.org/markup-compatibility/2006">
    <mc:Choice Requires="x15">
      <x15ac:absPath xmlns:x15ac="http://schemas.microsoft.com/office/spreadsheetml/2010/11/ac" url="C:\Users\user\Desktop\"/>
    </mc:Choice>
  </mc:AlternateContent>
  <bookViews>
    <workbookView xWindow="0" yWindow="0" windowWidth="28740" windowHeight="12270" activeTab="4"/>
  </bookViews>
  <sheets>
    <sheet name="Info + taal-langue" sheetId="11" r:id="rId1"/>
    <sheet name="Groups - Years" sheetId="29" r:id="rId2"/>
    <sheet name="NL+ FR" sheetId="12" state="hidden" r:id="rId3"/>
    <sheet name="Data collection" sheetId="9" r:id="rId4"/>
    <sheet name="2020" sheetId="5" r:id="rId5"/>
    <sheet name="2021" sheetId="32" r:id="rId6"/>
    <sheet name="2022" sheetId="33" r:id="rId7"/>
    <sheet name="D" sheetId="34" state="hidden" r:id="rId8"/>
    <sheet name="E" sheetId="35" state="hidden" r:id="rId9"/>
    <sheet name="F" sheetId="36" state="hidden" r:id="rId10"/>
    <sheet name="G" sheetId="37" state="hidden" r:id="rId11"/>
    <sheet name="H" sheetId="38" state="hidden" r:id="rId12"/>
    <sheet name="I" sheetId="40" state="hidden" r:id="rId13"/>
    <sheet name="J" sheetId="39" state="hidden" r:id="rId14"/>
    <sheet name="K" sheetId="41" state="hidden" r:id="rId15"/>
    <sheet name="L" sheetId="42" state="hidden" r:id="rId16"/>
    <sheet name="M" sheetId="43" state="hidden" r:id="rId17"/>
    <sheet name="N" sheetId="44" state="hidden" r:id="rId18"/>
    <sheet name="O" sheetId="45" state="hidden" r:id="rId19"/>
    <sheet name="Interpretation" sheetId="17" r:id="rId20"/>
    <sheet name="Graph" sheetId="8" r:id="rId21"/>
  </sheets>
  <definedNames>
    <definedName name="_xlnm.Print_Area" localSheetId="2">'NL+ FR'!$A$1:$C$214</definedName>
    <definedName name="Check1" localSheetId="4">'2020'!#REF!</definedName>
    <definedName name="Check1" localSheetId="5">'2021'!#REF!</definedName>
    <definedName name="Check1" localSheetId="6">'2022'!#REF!</definedName>
    <definedName name="Check1" localSheetId="7">D!#REF!</definedName>
    <definedName name="Check1" localSheetId="8">E!#REF!</definedName>
    <definedName name="Check1" localSheetId="9">F!#REF!</definedName>
    <definedName name="Check1" localSheetId="10">G!#REF!</definedName>
    <definedName name="Check1" localSheetId="11">H!#REF!</definedName>
    <definedName name="Check1" localSheetId="12">I!#REF!</definedName>
    <definedName name="Check1" localSheetId="13">J!#REF!</definedName>
    <definedName name="Check1" localSheetId="14">K!#REF!</definedName>
    <definedName name="Check1" localSheetId="15">L!#REF!</definedName>
    <definedName name="Check1" localSheetId="16">M!#REF!</definedName>
    <definedName name="Check1" localSheetId="17">N!#REF!</definedName>
    <definedName name="Check1" localSheetId="18">O!#REF!</definedName>
    <definedName name="Check2" localSheetId="4">'2020'!#REF!</definedName>
    <definedName name="Check2" localSheetId="5">'2021'!#REF!</definedName>
    <definedName name="Check2" localSheetId="6">'2022'!#REF!</definedName>
    <definedName name="Check2" localSheetId="7">D!#REF!</definedName>
    <definedName name="Check2" localSheetId="8">E!#REF!</definedName>
    <definedName name="Check2" localSheetId="9">F!#REF!</definedName>
    <definedName name="Check2" localSheetId="10">G!#REF!</definedName>
    <definedName name="Check2" localSheetId="11">H!#REF!</definedName>
    <definedName name="Check2" localSheetId="12">I!#REF!</definedName>
    <definedName name="Check2" localSheetId="13">J!#REF!</definedName>
    <definedName name="Check2" localSheetId="14">K!#REF!</definedName>
    <definedName name="Check2" localSheetId="15">L!#REF!</definedName>
    <definedName name="Check2" localSheetId="16">M!#REF!</definedName>
    <definedName name="Check2" localSheetId="17">N!#REF!</definedName>
    <definedName name="Check2" localSheetId="18">O!#REF!</definedName>
    <definedName name="Check3" localSheetId="4">'2020'!$A$23</definedName>
    <definedName name="Check3" localSheetId="5">'2021'!$A$23</definedName>
    <definedName name="Check3" localSheetId="6">'2022'!$A$23</definedName>
    <definedName name="Check3" localSheetId="7">D!$A$23</definedName>
    <definedName name="Check3" localSheetId="8">E!$A$23</definedName>
    <definedName name="Check3" localSheetId="9">F!$A$23</definedName>
    <definedName name="Check3" localSheetId="10">G!$A$23</definedName>
    <definedName name="Check3" localSheetId="11">H!$A$23</definedName>
    <definedName name="Check3" localSheetId="12">I!$A$23</definedName>
    <definedName name="Check3" localSheetId="13">J!$A$23</definedName>
    <definedName name="Check3" localSheetId="14">K!$A$23</definedName>
    <definedName name="Check3" localSheetId="15">L!$A$23</definedName>
    <definedName name="Check3" localSheetId="16">M!$A$23</definedName>
    <definedName name="Check3" localSheetId="17">N!$A$23</definedName>
    <definedName name="Check3" localSheetId="18">O!$A$23</definedName>
    <definedName name="Check4" localSheetId="4">'2020'!$B$23</definedName>
    <definedName name="Check4" localSheetId="5">'2021'!$B$23</definedName>
    <definedName name="Check4" localSheetId="6">'2022'!$B$23</definedName>
    <definedName name="Check4" localSheetId="7">D!$B$23</definedName>
    <definedName name="Check4" localSheetId="8">E!$B$23</definedName>
    <definedName name="Check4" localSheetId="9">F!$B$23</definedName>
    <definedName name="Check4" localSheetId="10">G!$B$23</definedName>
    <definedName name="Check4" localSheetId="11">H!$B$23</definedName>
    <definedName name="Check4" localSheetId="12">I!$B$23</definedName>
    <definedName name="Check4" localSheetId="13">J!$B$23</definedName>
    <definedName name="Check4" localSheetId="14">K!$B$23</definedName>
    <definedName name="Check4" localSheetId="15">L!$B$23</definedName>
    <definedName name="Check4" localSheetId="16">M!$B$23</definedName>
    <definedName name="Check4" localSheetId="17">N!$B$23</definedName>
    <definedName name="Check4" localSheetId="18">O!$B$23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H17" i="9" l="1"/>
  <c r="F20" i="45"/>
  <c r="AH16" i="9"/>
  <c r="F18" i="45"/>
  <c r="AH15" i="9"/>
  <c r="F16" i="45"/>
  <c r="AH14" i="9"/>
  <c r="F14" i="45"/>
  <c r="AH13" i="9"/>
  <c r="F12" i="45"/>
  <c r="AH12" i="9"/>
  <c r="F11" i="45"/>
  <c r="AH11" i="9"/>
  <c r="F10" i="45"/>
  <c r="F9" i="45"/>
  <c r="F7" i="45"/>
  <c r="AH7" i="9"/>
  <c r="F5" i="45"/>
  <c r="AH6" i="9"/>
  <c r="F3" i="45"/>
  <c r="AH5" i="9"/>
  <c r="F2" i="45"/>
  <c r="AG17" i="9"/>
  <c r="F20" i="44"/>
  <c r="AG16" i="9"/>
  <c r="F18" i="44"/>
  <c r="AG15" i="9"/>
  <c r="F16" i="44"/>
  <c r="AG14" i="9"/>
  <c r="F14" i="44"/>
  <c r="AG13" i="9"/>
  <c r="F12" i="44"/>
  <c r="AG12" i="9"/>
  <c r="F11" i="44"/>
  <c r="AG11" i="9"/>
  <c r="F10" i="44"/>
  <c r="F9" i="44"/>
  <c r="F7" i="44"/>
  <c r="AG7" i="9"/>
  <c r="F5" i="44"/>
  <c r="AG6" i="9"/>
  <c r="F3" i="44"/>
  <c r="AG5" i="9"/>
  <c r="F2" i="44"/>
  <c r="AF17" i="9"/>
  <c r="F20" i="43"/>
  <c r="AF16" i="9"/>
  <c r="F18" i="43"/>
  <c r="AF15" i="9"/>
  <c r="F16" i="43"/>
  <c r="AF14" i="9"/>
  <c r="F14" i="43"/>
  <c r="AF13" i="9"/>
  <c r="F12" i="43"/>
  <c r="AF12" i="9"/>
  <c r="F11" i="43"/>
  <c r="AF11" i="9"/>
  <c r="F10" i="43"/>
  <c r="F9" i="43"/>
  <c r="F7" i="43"/>
  <c r="AF7" i="9"/>
  <c r="F5" i="43"/>
  <c r="AF6" i="9"/>
  <c r="F3" i="43"/>
  <c r="AF5" i="9"/>
  <c r="F2" i="43"/>
  <c r="AE17" i="9"/>
  <c r="F20" i="42"/>
  <c r="AE16" i="9"/>
  <c r="F18" i="42"/>
  <c r="AE15" i="9"/>
  <c r="F16" i="42"/>
  <c r="AE14" i="9"/>
  <c r="F14" i="42"/>
  <c r="AE13" i="9"/>
  <c r="F12" i="42"/>
  <c r="AE12" i="9"/>
  <c r="F11" i="42"/>
  <c r="AE11" i="9"/>
  <c r="F10" i="42"/>
  <c r="F9" i="42"/>
  <c r="F7" i="42"/>
  <c r="AE7" i="9"/>
  <c r="F5" i="42"/>
  <c r="AE6" i="9"/>
  <c r="F3" i="42"/>
  <c r="AE5" i="9"/>
  <c r="F2" i="42"/>
  <c r="AD17" i="9"/>
  <c r="F20" i="41"/>
  <c r="AD16" i="9"/>
  <c r="F18" i="41"/>
  <c r="AD15" i="9"/>
  <c r="F16" i="41"/>
  <c r="AD14" i="9"/>
  <c r="F14" i="41"/>
  <c r="AD13" i="9"/>
  <c r="F12" i="41"/>
  <c r="AD12" i="9"/>
  <c r="F11" i="41"/>
  <c r="AD11" i="9"/>
  <c r="F10" i="41"/>
  <c r="F9" i="41"/>
  <c r="F7" i="41"/>
  <c r="AD7" i="9"/>
  <c r="F5" i="41"/>
  <c r="AD6" i="9"/>
  <c r="F3" i="41"/>
  <c r="AD5" i="9"/>
  <c r="F2" i="41"/>
  <c r="AC17" i="9"/>
  <c r="F20" i="39"/>
  <c r="AC16" i="9"/>
  <c r="F18" i="39"/>
  <c r="AC15" i="9"/>
  <c r="F16" i="39"/>
  <c r="AC14" i="9"/>
  <c r="F14" i="39"/>
  <c r="AC13" i="9"/>
  <c r="F12" i="39"/>
  <c r="AC12" i="9"/>
  <c r="F11" i="39"/>
  <c r="AC11" i="9"/>
  <c r="F10" i="39"/>
  <c r="F9" i="39"/>
  <c r="F7" i="39"/>
  <c r="AC7" i="9"/>
  <c r="F5" i="39"/>
  <c r="AC6" i="9"/>
  <c r="F3" i="39"/>
  <c r="AC5" i="9"/>
  <c r="F2" i="39"/>
  <c r="AB17" i="9"/>
  <c r="F20" i="40"/>
  <c r="AB16" i="9"/>
  <c r="F18" i="40"/>
  <c r="AB15" i="9"/>
  <c r="F16" i="40"/>
  <c r="AB14" i="9"/>
  <c r="F14" i="40"/>
  <c r="AB13" i="9"/>
  <c r="F12" i="40"/>
  <c r="AB12" i="9"/>
  <c r="F11" i="40"/>
  <c r="AB11" i="9"/>
  <c r="F10" i="40"/>
  <c r="F9" i="40"/>
  <c r="F7" i="40"/>
  <c r="AB7" i="9"/>
  <c r="F5" i="40"/>
  <c r="AB6" i="9"/>
  <c r="F3" i="40"/>
  <c r="AB5" i="9"/>
  <c r="F2" i="40"/>
  <c r="AA17" i="9"/>
  <c r="F20" i="38"/>
  <c r="AA16" i="9"/>
  <c r="F18" i="38"/>
  <c r="AA15" i="9"/>
  <c r="F16" i="38"/>
  <c r="AA14" i="9"/>
  <c r="F14" i="38"/>
  <c r="AA13" i="9"/>
  <c r="F12" i="38"/>
  <c r="AA12" i="9"/>
  <c r="F11" i="38"/>
  <c r="AA11" i="9"/>
  <c r="F10" i="38"/>
  <c r="F9" i="38"/>
  <c r="F7" i="38"/>
  <c r="AA7" i="9"/>
  <c r="F5" i="38"/>
  <c r="AA6" i="9"/>
  <c r="F3" i="38"/>
  <c r="AA5" i="9"/>
  <c r="F2" i="38"/>
  <c r="Z17" i="9"/>
  <c r="F20" i="37"/>
  <c r="Z16" i="9"/>
  <c r="F18" i="37"/>
  <c r="Z15" i="9"/>
  <c r="F16" i="37"/>
  <c r="Z14" i="9"/>
  <c r="F14" i="37"/>
  <c r="Z13" i="9"/>
  <c r="F12" i="37"/>
  <c r="Z12" i="9"/>
  <c r="F11" i="37"/>
  <c r="Z11" i="9"/>
  <c r="F10" i="37"/>
  <c r="F9" i="37"/>
  <c r="F7" i="37"/>
  <c r="Z7" i="9"/>
  <c r="F5" i="37"/>
  <c r="Z6" i="9"/>
  <c r="F3" i="37"/>
  <c r="Z5" i="9"/>
  <c r="F2" i="37"/>
  <c r="Y17" i="9"/>
  <c r="F20" i="36"/>
  <c r="Y16" i="9"/>
  <c r="F18" i="36"/>
  <c r="Y15" i="9"/>
  <c r="F16" i="36"/>
  <c r="Y14" i="9"/>
  <c r="F14" i="36"/>
  <c r="Y13" i="9"/>
  <c r="F12" i="36"/>
  <c r="Y12" i="9"/>
  <c r="F11" i="36"/>
  <c r="Y11" i="9"/>
  <c r="F10" i="36"/>
  <c r="F9" i="36"/>
  <c r="F7" i="36"/>
  <c r="Y7" i="9"/>
  <c r="F5" i="36"/>
  <c r="Y6" i="9"/>
  <c r="F3" i="36"/>
  <c r="Y5" i="9"/>
  <c r="F2" i="36"/>
  <c r="X17" i="9"/>
  <c r="F20" i="35"/>
  <c r="X16" i="9"/>
  <c r="F18" i="35"/>
  <c r="X15" i="9"/>
  <c r="F16" i="35"/>
  <c r="X14" i="9"/>
  <c r="F14" i="35"/>
  <c r="X13" i="9"/>
  <c r="F12" i="35"/>
  <c r="X12" i="9"/>
  <c r="F11" i="35"/>
  <c r="X11" i="9"/>
  <c r="F10" i="35"/>
  <c r="F9" i="35"/>
  <c r="F7" i="35"/>
  <c r="X7" i="9"/>
  <c r="F5" i="35"/>
  <c r="X6" i="9"/>
  <c r="F3" i="35"/>
  <c r="X5" i="9"/>
  <c r="F2" i="35"/>
  <c r="W17" i="9"/>
  <c r="F20" i="34"/>
  <c r="W16" i="9"/>
  <c r="F18" i="34"/>
  <c r="W15" i="9"/>
  <c r="F16" i="34"/>
  <c r="W14" i="9"/>
  <c r="F14" i="34"/>
  <c r="W13" i="9"/>
  <c r="F12" i="34"/>
  <c r="W12" i="9"/>
  <c r="F11" i="34"/>
  <c r="W11" i="9"/>
  <c r="F10" i="34"/>
  <c r="F9" i="34"/>
  <c r="F7" i="34"/>
  <c r="W7" i="9"/>
  <c r="F5" i="34"/>
  <c r="W6" i="9"/>
  <c r="F3" i="34"/>
  <c r="W5" i="9"/>
  <c r="F2" i="34"/>
  <c r="V17" i="9"/>
  <c r="F20" i="33"/>
  <c r="V16" i="9"/>
  <c r="F18" i="33"/>
  <c r="V15" i="9"/>
  <c r="F16" i="33"/>
  <c r="V14" i="9"/>
  <c r="F14" i="33"/>
  <c r="V13" i="9"/>
  <c r="F12" i="33"/>
  <c r="V12" i="9"/>
  <c r="F11" i="33"/>
  <c r="V11" i="9"/>
  <c r="F10" i="33"/>
  <c r="F9" i="33"/>
  <c r="F7" i="33"/>
  <c r="V7" i="9"/>
  <c r="F5" i="33"/>
  <c r="V6" i="9"/>
  <c r="F3" i="33"/>
  <c r="V5" i="9"/>
  <c r="F2" i="33"/>
  <c r="U5" i="9"/>
  <c r="F2" i="32"/>
  <c r="U17" i="9"/>
  <c r="F20" i="32"/>
  <c r="U16" i="9"/>
  <c r="F18" i="32"/>
  <c r="U15" i="9"/>
  <c r="F16" i="32"/>
  <c r="U14" i="9"/>
  <c r="F14" i="32"/>
  <c r="U13" i="9"/>
  <c r="F12" i="32"/>
  <c r="U12" i="9"/>
  <c r="F11" i="32"/>
  <c r="U11" i="9"/>
  <c r="F10" i="32"/>
  <c r="F9" i="32"/>
  <c r="F7" i="32"/>
  <c r="U7" i="9"/>
  <c r="F5" i="32"/>
  <c r="U6" i="9"/>
  <c r="F3" i="32"/>
  <c r="B16" i="17"/>
  <c r="B15" i="17"/>
  <c r="B14" i="17"/>
  <c r="B12" i="17"/>
  <c r="B11" i="17"/>
  <c r="B10" i="17"/>
  <c r="B6" i="17"/>
  <c r="B5" i="17"/>
  <c r="B4" i="17"/>
  <c r="B2" i="17"/>
  <c r="C2" i="17"/>
  <c r="E20" i="45"/>
  <c r="E18" i="45"/>
  <c r="E16" i="45"/>
  <c r="E14" i="45"/>
  <c r="E12" i="45"/>
  <c r="E11" i="45"/>
  <c r="E10" i="45"/>
  <c r="E9" i="45"/>
  <c r="E7" i="45"/>
  <c r="E5" i="45"/>
  <c r="E3" i="45"/>
  <c r="E2" i="45"/>
  <c r="E20" i="44"/>
  <c r="E18" i="44"/>
  <c r="E16" i="44"/>
  <c r="E14" i="44"/>
  <c r="E12" i="44"/>
  <c r="E11" i="44"/>
  <c r="E10" i="44"/>
  <c r="E9" i="44"/>
  <c r="E7" i="44"/>
  <c r="E5" i="44"/>
  <c r="E3" i="44"/>
  <c r="E2" i="44"/>
  <c r="E20" i="43"/>
  <c r="E18" i="43"/>
  <c r="E16" i="43"/>
  <c r="E14" i="43"/>
  <c r="E12" i="43"/>
  <c r="E11" i="43"/>
  <c r="E10" i="43"/>
  <c r="E9" i="43"/>
  <c r="E7" i="43"/>
  <c r="E5" i="43"/>
  <c r="E3" i="43"/>
  <c r="E2" i="43"/>
  <c r="E20" i="42"/>
  <c r="E18" i="42"/>
  <c r="E16" i="42"/>
  <c r="E14" i="42"/>
  <c r="E12" i="42"/>
  <c r="E11" i="42"/>
  <c r="E10" i="42"/>
  <c r="E9" i="42"/>
  <c r="E7" i="42"/>
  <c r="E5" i="42"/>
  <c r="E3" i="42"/>
  <c r="E2" i="42"/>
  <c r="E20" i="41"/>
  <c r="E18" i="41"/>
  <c r="E16" i="41"/>
  <c r="E14" i="41"/>
  <c r="E12" i="41"/>
  <c r="E11" i="41"/>
  <c r="E10" i="41"/>
  <c r="E9" i="41"/>
  <c r="E7" i="41"/>
  <c r="E5" i="41"/>
  <c r="E3" i="41"/>
  <c r="E2" i="41"/>
  <c r="E20" i="39"/>
  <c r="E18" i="39"/>
  <c r="E16" i="39"/>
  <c r="E14" i="39"/>
  <c r="E12" i="39"/>
  <c r="E11" i="39"/>
  <c r="E10" i="39"/>
  <c r="E9" i="39"/>
  <c r="E7" i="39"/>
  <c r="E5" i="39"/>
  <c r="E3" i="39"/>
  <c r="E2" i="39"/>
  <c r="E20" i="40"/>
  <c r="E18" i="40"/>
  <c r="E16" i="40"/>
  <c r="E14" i="40"/>
  <c r="E12" i="40"/>
  <c r="E11" i="40"/>
  <c r="E10" i="40"/>
  <c r="E9" i="40"/>
  <c r="E7" i="40"/>
  <c r="E5" i="40"/>
  <c r="E3" i="40"/>
  <c r="E2" i="40"/>
  <c r="E20" i="38"/>
  <c r="E18" i="38"/>
  <c r="E16" i="38"/>
  <c r="E14" i="38"/>
  <c r="E12" i="38"/>
  <c r="E11" i="38"/>
  <c r="E10" i="38"/>
  <c r="E9" i="38"/>
  <c r="E7" i="38"/>
  <c r="E5" i="38"/>
  <c r="E3" i="38"/>
  <c r="E2" i="38"/>
  <c r="E20" i="37"/>
  <c r="E18" i="37"/>
  <c r="E16" i="37"/>
  <c r="E14" i="37"/>
  <c r="E12" i="37"/>
  <c r="E11" i="37"/>
  <c r="E10" i="37"/>
  <c r="E9" i="37"/>
  <c r="E7" i="37"/>
  <c r="E5" i="37"/>
  <c r="E3" i="37"/>
  <c r="E2" i="37"/>
  <c r="E20" i="36"/>
  <c r="E18" i="36"/>
  <c r="E16" i="36"/>
  <c r="E14" i="36"/>
  <c r="E12" i="36"/>
  <c r="E11" i="36"/>
  <c r="E10" i="36"/>
  <c r="E9" i="36"/>
  <c r="E7" i="36"/>
  <c r="E5" i="36"/>
  <c r="E3" i="36"/>
  <c r="E2" i="36"/>
  <c r="E20" i="35"/>
  <c r="E18" i="35"/>
  <c r="E16" i="35"/>
  <c r="E14" i="35"/>
  <c r="E12" i="35"/>
  <c r="E11" i="35"/>
  <c r="E10" i="35"/>
  <c r="E9" i="35"/>
  <c r="E7" i="35"/>
  <c r="E5" i="35"/>
  <c r="E3" i="35"/>
  <c r="E2" i="35"/>
  <c r="E20" i="34"/>
  <c r="E18" i="34"/>
  <c r="E16" i="34"/>
  <c r="E14" i="34"/>
  <c r="E12" i="34"/>
  <c r="E11" i="34"/>
  <c r="E10" i="34"/>
  <c r="E9" i="34"/>
  <c r="E7" i="34"/>
  <c r="E5" i="34"/>
  <c r="E3" i="34"/>
  <c r="E2" i="34"/>
  <c r="E20" i="33"/>
  <c r="E18" i="33"/>
  <c r="E16" i="33"/>
  <c r="E14" i="33"/>
  <c r="E12" i="33"/>
  <c r="E11" i="33"/>
  <c r="E10" i="33"/>
  <c r="E9" i="33"/>
  <c r="E7" i="33"/>
  <c r="E5" i="33"/>
  <c r="E3" i="33"/>
  <c r="E2" i="33"/>
  <c r="E20" i="32"/>
  <c r="E18" i="32"/>
  <c r="E16" i="32"/>
  <c r="E14" i="32"/>
  <c r="E12" i="32"/>
  <c r="E11" i="32"/>
  <c r="E10" i="32"/>
  <c r="E9" i="32"/>
  <c r="E7" i="32"/>
  <c r="E5" i="32"/>
  <c r="E3" i="32"/>
  <c r="E2" i="32"/>
  <c r="E9" i="5"/>
  <c r="A38" i="11"/>
  <c r="B8" i="5"/>
  <c r="A98" i="12"/>
  <c r="C15" i="17"/>
  <c r="A15" i="17"/>
  <c r="C10" i="17"/>
  <c r="A11" i="9"/>
  <c r="C6" i="17"/>
  <c r="C12" i="17"/>
  <c r="A51" i="11"/>
  <c r="A15" i="11"/>
  <c r="A17" i="9"/>
  <c r="A16" i="9"/>
  <c r="A15" i="9"/>
  <c r="A14" i="9"/>
  <c r="A13" i="9"/>
  <c r="A12" i="9"/>
  <c r="A10" i="9"/>
  <c r="A8" i="9"/>
  <c r="A7" i="9"/>
  <c r="A6" i="9"/>
  <c r="A5" i="9"/>
  <c r="A2" i="5"/>
  <c r="B13" i="17"/>
  <c r="B9" i="17"/>
  <c r="B1" i="17"/>
  <c r="B17" i="9"/>
  <c r="E16" i="29"/>
  <c r="E15" i="29"/>
  <c r="E14" i="29"/>
  <c r="E13" i="29"/>
  <c r="E12" i="29"/>
  <c r="E11" i="29"/>
  <c r="E10" i="29"/>
  <c r="E9" i="29"/>
  <c r="E8" i="29"/>
  <c r="E7" i="29"/>
  <c r="E6" i="29"/>
  <c r="E5" i="29"/>
  <c r="E4" i="29"/>
  <c r="E3" i="29"/>
  <c r="E2" i="29"/>
  <c r="A6" i="11"/>
  <c r="A50" i="11"/>
  <c r="A49" i="11"/>
  <c r="A48" i="11"/>
  <c r="A47" i="11"/>
  <c r="A45" i="11"/>
  <c r="A44" i="11"/>
  <c r="A43" i="11"/>
  <c r="A42" i="11"/>
  <c r="A41" i="11"/>
  <c r="A39" i="11"/>
  <c r="A37" i="11"/>
  <c r="A36" i="11"/>
  <c r="A35" i="11"/>
  <c r="A34" i="11"/>
  <c r="A33" i="11"/>
  <c r="A32" i="11"/>
  <c r="F1" i="45"/>
  <c r="F1" i="44"/>
  <c r="F1" i="43"/>
  <c r="F1" i="42"/>
  <c r="F1" i="41"/>
  <c r="F1" i="39"/>
  <c r="F1" i="40"/>
  <c r="F1" i="38"/>
  <c r="F1" i="37"/>
  <c r="F1" i="36"/>
  <c r="F1" i="35"/>
  <c r="F1" i="34"/>
  <c r="F1" i="33"/>
  <c r="F1" i="32"/>
  <c r="F1" i="5"/>
  <c r="G1" i="5"/>
  <c r="T5" i="9"/>
  <c r="F2" i="5"/>
  <c r="G2" i="5"/>
  <c r="H2" i="5"/>
  <c r="A31" i="11"/>
  <c r="D2" i="5"/>
  <c r="A29" i="11"/>
  <c r="A28" i="11"/>
  <c r="A27" i="11"/>
  <c r="A26" i="11"/>
  <c r="A25" i="11"/>
  <c r="A24" i="11"/>
  <c r="A22" i="11"/>
  <c r="A21" i="11"/>
  <c r="A20" i="11"/>
  <c r="A19" i="11"/>
  <c r="A18" i="11"/>
  <c r="A16" i="11"/>
  <c r="A12" i="11"/>
  <c r="A14" i="11"/>
  <c r="T6" i="9"/>
  <c r="T7" i="9"/>
  <c r="T11" i="9"/>
  <c r="T12" i="9"/>
  <c r="T13" i="9"/>
  <c r="T14" i="9"/>
  <c r="T15" i="9"/>
  <c r="T16" i="9"/>
  <c r="T17" i="9"/>
  <c r="F21" i="45"/>
  <c r="P24" i="8"/>
  <c r="F21" i="44"/>
  <c r="O24" i="8"/>
  <c r="F21" i="43"/>
  <c r="N24" i="8"/>
  <c r="F21" i="42"/>
  <c r="M24" i="8"/>
  <c r="F21" i="41"/>
  <c r="L24" i="8"/>
  <c r="F21" i="39"/>
  <c r="K24" i="8"/>
  <c r="F21" i="40"/>
  <c r="J24" i="8"/>
  <c r="F21" i="38"/>
  <c r="I24" i="8"/>
  <c r="F21" i="37"/>
  <c r="H24" i="8"/>
  <c r="F21" i="36"/>
  <c r="G24" i="8"/>
  <c r="F21" i="35"/>
  <c r="F24" i="8"/>
  <c r="F21" i="34"/>
  <c r="E24" i="8"/>
  <c r="F21" i="33"/>
  <c r="D24" i="8"/>
  <c r="F21" i="32"/>
  <c r="C24" i="8"/>
  <c r="B28" i="45"/>
  <c r="D27" i="45"/>
  <c r="B27" i="45"/>
  <c r="D26" i="45"/>
  <c r="B26" i="45"/>
  <c r="D25" i="45"/>
  <c r="C25" i="45"/>
  <c r="B25" i="45"/>
  <c r="D24" i="45"/>
  <c r="C24" i="45"/>
  <c r="B24" i="45"/>
  <c r="D23" i="45"/>
  <c r="C23" i="45"/>
  <c r="B23" i="45"/>
  <c r="G20" i="45"/>
  <c r="D20" i="45"/>
  <c r="C20" i="45"/>
  <c r="B20" i="45"/>
  <c r="A20" i="45"/>
  <c r="G18" i="45"/>
  <c r="D18" i="45"/>
  <c r="C18" i="45"/>
  <c r="B18" i="45"/>
  <c r="A18" i="45"/>
  <c r="G16" i="45"/>
  <c r="D16" i="45"/>
  <c r="C16" i="45"/>
  <c r="B16" i="45"/>
  <c r="A16" i="45"/>
  <c r="G14" i="45"/>
  <c r="D14" i="45"/>
  <c r="C14" i="45"/>
  <c r="B14" i="45"/>
  <c r="A14" i="45"/>
  <c r="G12" i="45"/>
  <c r="D12" i="45"/>
  <c r="C12" i="45"/>
  <c r="B12" i="45"/>
  <c r="A12" i="45"/>
  <c r="G11" i="45"/>
  <c r="D11" i="45"/>
  <c r="C11" i="45"/>
  <c r="B11" i="45"/>
  <c r="A11" i="45"/>
  <c r="G10" i="45"/>
  <c r="D10" i="45"/>
  <c r="C10" i="45"/>
  <c r="B10" i="45"/>
  <c r="A10" i="45"/>
  <c r="G9" i="45"/>
  <c r="D9" i="45"/>
  <c r="C9" i="45"/>
  <c r="B9" i="45"/>
  <c r="A9" i="45"/>
  <c r="B8" i="45"/>
  <c r="G7" i="45"/>
  <c r="D7" i="45"/>
  <c r="C7" i="45"/>
  <c r="B7" i="45"/>
  <c r="A7" i="45"/>
  <c r="G5" i="45"/>
  <c r="D5" i="45"/>
  <c r="C5" i="45"/>
  <c r="B5" i="45"/>
  <c r="A5" i="45"/>
  <c r="H3" i="45"/>
  <c r="G3" i="45"/>
  <c r="D3" i="45"/>
  <c r="C3" i="45"/>
  <c r="B3" i="45"/>
  <c r="A3" i="45"/>
  <c r="H2" i="45"/>
  <c r="G2" i="45"/>
  <c r="D2" i="45"/>
  <c r="C2" i="45"/>
  <c r="B2" i="45"/>
  <c r="A2" i="45"/>
  <c r="G1" i="45"/>
  <c r="D1" i="45"/>
  <c r="C1" i="45"/>
  <c r="B1" i="45"/>
  <c r="B28" i="44"/>
  <c r="D27" i="44"/>
  <c r="B27" i="44"/>
  <c r="D26" i="44"/>
  <c r="B26" i="44"/>
  <c r="D25" i="44"/>
  <c r="C25" i="44"/>
  <c r="B25" i="44"/>
  <c r="D24" i="44"/>
  <c r="C24" i="44"/>
  <c r="B24" i="44"/>
  <c r="D23" i="44"/>
  <c r="C23" i="44"/>
  <c r="B23" i="44"/>
  <c r="G20" i="44"/>
  <c r="D20" i="44"/>
  <c r="C20" i="44"/>
  <c r="B20" i="44"/>
  <c r="A20" i="44"/>
  <c r="G18" i="44"/>
  <c r="D18" i="44"/>
  <c r="C18" i="44"/>
  <c r="B18" i="44"/>
  <c r="A18" i="44"/>
  <c r="G16" i="44"/>
  <c r="D16" i="44"/>
  <c r="C16" i="44"/>
  <c r="B16" i="44"/>
  <c r="A16" i="44"/>
  <c r="G14" i="44"/>
  <c r="D14" i="44"/>
  <c r="C14" i="44"/>
  <c r="B14" i="44"/>
  <c r="A14" i="44"/>
  <c r="G12" i="44"/>
  <c r="D12" i="44"/>
  <c r="C12" i="44"/>
  <c r="B12" i="44"/>
  <c r="A12" i="44"/>
  <c r="G11" i="44"/>
  <c r="D11" i="44"/>
  <c r="C11" i="44"/>
  <c r="B11" i="44"/>
  <c r="A11" i="44"/>
  <c r="G10" i="44"/>
  <c r="D10" i="44"/>
  <c r="C10" i="44"/>
  <c r="B10" i="44"/>
  <c r="A10" i="44"/>
  <c r="G9" i="44"/>
  <c r="D9" i="44"/>
  <c r="C9" i="44"/>
  <c r="B9" i="44"/>
  <c r="A9" i="44"/>
  <c r="B8" i="44"/>
  <c r="G7" i="44"/>
  <c r="D7" i="44"/>
  <c r="C7" i="44"/>
  <c r="B7" i="44"/>
  <c r="A7" i="44"/>
  <c r="G5" i="44"/>
  <c r="D5" i="44"/>
  <c r="C5" i="44"/>
  <c r="B5" i="44"/>
  <c r="A5" i="44"/>
  <c r="H3" i="44"/>
  <c r="G3" i="44"/>
  <c r="D3" i="44"/>
  <c r="C3" i="44"/>
  <c r="B3" i="44"/>
  <c r="A3" i="44"/>
  <c r="H2" i="44"/>
  <c r="G2" i="44"/>
  <c r="D2" i="44"/>
  <c r="C2" i="44"/>
  <c r="B2" i="44"/>
  <c r="A2" i="44"/>
  <c r="G1" i="44"/>
  <c r="D1" i="44"/>
  <c r="C1" i="44"/>
  <c r="B1" i="44"/>
  <c r="B28" i="43"/>
  <c r="D27" i="43"/>
  <c r="B27" i="43"/>
  <c r="D26" i="43"/>
  <c r="B26" i="43"/>
  <c r="D25" i="43"/>
  <c r="C25" i="43"/>
  <c r="B25" i="43"/>
  <c r="D24" i="43"/>
  <c r="C24" i="43"/>
  <c r="B24" i="43"/>
  <c r="D23" i="43"/>
  <c r="C23" i="43"/>
  <c r="B23" i="43"/>
  <c r="G20" i="43"/>
  <c r="D20" i="43"/>
  <c r="C20" i="43"/>
  <c r="B20" i="43"/>
  <c r="A20" i="43"/>
  <c r="G18" i="43"/>
  <c r="D18" i="43"/>
  <c r="C18" i="43"/>
  <c r="B18" i="43"/>
  <c r="A18" i="43"/>
  <c r="G16" i="43"/>
  <c r="D16" i="43"/>
  <c r="C16" i="43"/>
  <c r="B16" i="43"/>
  <c r="A16" i="43"/>
  <c r="G14" i="43"/>
  <c r="D14" i="43"/>
  <c r="C14" i="43"/>
  <c r="B14" i="43"/>
  <c r="A14" i="43"/>
  <c r="G12" i="43"/>
  <c r="D12" i="43"/>
  <c r="C12" i="43"/>
  <c r="B12" i="43"/>
  <c r="A12" i="43"/>
  <c r="G11" i="43"/>
  <c r="D11" i="43"/>
  <c r="C11" i="43"/>
  <c r="B11" i="43"/>
  <c r="A11" i="43"/>
  <c r="G10" i="43"/>
  <c r="D10" i="43"/>
  <c r="C10" i="43"/>
  <c r="B10" i="43"/>
  <c r="A10" i="43"/>
  <c r="G9" i="43"/>
  <c r="D9" i="43"/>
  <c r="C9" i="43"/>
  <c r="B9" i="43"/>
  <c r="A9" i="43"/>
  <c r="B8" i="43"/>
  <c r="G7" i="43"/>
  <c r="D7" i="43"/>
  <c r="C7" i="43"/>
  <c r="B7" i="43"/>
  <c r="A7" i="43"/>
  <c r="G5" i="43"/>
  <c r="D5" i="43"/>
  <c r="C5" i="43"/>
  <c r="B5" i="43"/>
  <c r="A5" i="43"/>
  <c r="H3" i="43"/>
  <c r="G3" i="43"/>
  <c r="D3" i="43"/>
  <c r="C3" i="43"/>
  <c r="B3" i="43"/>
  <c r="A3" i="43"/>
  <c r="H2" i="43"/>
  <c r="G2" i="43"/>
  <c r="D2" i="43"/>
  <c r="C2" i="43"/>
  <c r="B2" i="43"/>
  <c r="A2" i="43"/>
  <c r="G1" i="43"/>
  <c r="D1" i="43"/>
  <c r="C1" i="43"/>
  <c r="B1" i="43"/>
  <c r="B28" i="42"/>
  <c r="D27" i="42"/>
  <c r="B27" i="42"/>
  <c r="D26" i="42"/>
  <c r="B26" i="42"/>
  <c r="D25" i="42"/>
  <c r="C25" i="42"/>
  <c r="B25" i="42"/>
  <c r="D24" i="42"/>
  <c r="C24" i="42"/>
  <c r="B24" i="42"/>
  <c r="D23" i="42"/>
  <c r="C23" i="42"/>
  <c r="B23" i="42"/>
  <c r="G20" i="42"/>
  <c r="D20" i="42"/>
  <c r="C20" i="42"/>
  <c r="B20" i="42"/>
  <c r="A20" i="42"/>
  <c r="G18" i="42"/>
  <c r="D18" i="42"/>
  <c r="C18" i="42"/>
  <c r="B18" i="42"/>
  <c r="A18" i="42"/>
  <c r="G16" i="42"/>
  <c r="D16" i="42"/>
  <c r="C16" i="42"/>
  <c r="B16" i="42"/>
  <c r="A16" i="42"/>
  <c r="G14" i="42"/>
  <c r="D14" i="42"/>
  <c r="C14" i="42"/>
  <c r="B14" i="42"/>
  <c r="A14" i="42"/>
  <c r="G12" i="42"/>
  <c r="D12" i="42"/>
  <c r="C12" i="42"/>
  <c r="B12" i="42"/>
  <c r="A12" i="42"/>
  <c r="G11" i="42"/>
  <c r="D11" i="42"/>
  <c r="C11" i="42"/>
  <c r="B11" i="42"/>
  <c r="A11" i="42"/>
  <c r="G10" i="42"/>
  <c r="D10" i="42"/>
  <c r="C10" i="42"/>
  <c r="B10" i="42"/>
  <c r="A10" i="42"/>
  <c r="G9" i="42"/>
  <c r="D9" i="42"/>
  <c r="C9" i="42"/>
  <c r="B9" i="42"/>
  <c r="A9" i="42"/>
  <c r="B8" i="42"/>
  <c r="G7" i="42"/>
  <c r="D7" i="42"/>
  <c r="C7" i="42"/>
  <c r="B7" i="42"/>
  <c r="A7" i="42"/>
  <c r="G5" i="42"/>
  <c r="D5" i="42"/>
  <c r="C5" i="42"/>
  <c r="B5" i="42"/>
  <c r="A5" i="42"/>
  <c r="H3" i="42"/>
  <c r="G3" i="42"/>
  <c r="D3" i="42"/>
  <c r="C3" i="42"/>
  <c r="B3" i="42"/>
  <c r="A3" i="42"/>
  <c r="H2" i="42"/>
  <c r="G2" i="42"/>
  <c r="D2" i="42"/>
  <c r="C2" i="42"/>
  <c r="B2" i="42"/>
  <c r="A2" i="42"/>
  <c r="G1" i="42"/>
  <c r="D1" i="42"/>
  <c r="C1" i="42"/>
  <c r="B1" i="42"/>
  <c r="B28" i="41"/>
  <c r="D27" i="41"/>
  <c r="B27" i="41"/>
  <c r="D26" i="41"/>
  <c r="B26" i="41"/>
  <c r="D25" i="41"/>
  <c r="C25" i="41"/>
  <c r="B25" i="41"/>
  <c r="D24" i="41"/>
  <c r="C24" i="41"/>
  <c r="B24" i="41"/>
  <c r="D23" i="41"/>
  <c r="C23" i="41"/>
  <c r="B23" i="41"/>
  <c r="G20" i="41"/>
  <c r="D20" i="41"/>
  <c r="C20" i="41"/>
  <c r="B20" i="41"/>
  <c r="A20" i="41"/>
  <c r="G18" i="41"/>
  <c r="D18" i="41"/>
  <c r="C18" i="41"/>
  <c r="B18" i="41"/>
  <c r="A18" i="41"/>
  <c r="G16" i="41"/>
  <c r="D16" i="41"/>
  <c r="C16" i="41"/>
  <c r="B16" i="41"/>
  <c r="A16" i="41"/>
  <c r="G14" i="41"/>
  <c r="D14" i="41"/>
  <c r="C14" i="41"/>
  <c r="B14" i="41"/>
  <c r="A14" i="41"/>
  <c r="G12" i="41"/>
  <c r="D12" i="41"/>
  <c r="C12" i="41"/>
  <c r="B12" i="41"/>
  <c r="A12" i="41"/>
  <c r="G11" i="41"/>
  <c r="D11" i="41"/>
  <c r="C11" i="41"/>
  <c r="B11" i="41"/>
  <c r="A11" i="41"/>
  <c r="G10" i="41"/>
  <c r="D10" i="41"/>
  <c r="C10" i="41"/>
  <c r="B10" i="41"/>
  <c r="A10" i="41"/>
  <c r="G9" i="41"/>
  <c r="D9" i="41"/>
  <c r="C9" i="41"/>
  <c r="B9" i="41"/>
  <c r="A9" i="41"/>
  <c r="B8" i="41"/>
  <c r="G7" i="41"/>
  <c r="D7" i="41"/>
  <c r="C7" i="41"/>
  <c r="B7" i="41"/>
  <c r="A7" i="41"/>
  <c r="G5" i="41"/>
  <c r="D5" i="41"/>
  <c r="C5" i="41"/>
  <c r="B5" i="41"/>
  <c r="A5" i="41"/>
  <c r="H3" i="41"/>
  <c r="G3" i="41"/>
  <c r="D3" i="41"/>
  <c r="C3" i="41"/>
  <c r="B3" i="41"/>
  <c r="A3" i="41"/>
  <c r="H2" i="41"/>
  <c r="G2" i="41"/>
  <c r="D2" i="41"/>
  <c r="C2" i="41"/>
  <c r="B2" i="41"/>
  <c r="A2" i="41"/>
  <c r="G1" i="41"/>
  <c r="D1" i="41"/>
  <c r="C1" i="41"/>
  <c r="B1" i="41"/>
  <c r="B28" i="40"/>
  <c r="D27" i="40"/>
  <c r="B27" i="40"/>
  <c r="D26" i="40"/>
  <c r="B26" i="40"/>
  <c r="D25" i="40"/>
  <c r="C25" i="40"/>
  <c r="B25" i="40"/>
  <c r="D24" i="40"/>
  <c r="C24" i="40"/>
  <c r="B24" i="40"/>
  <c r="D23" i="40"/>
  <c r="C23" i="40"/>
  <c r="B23" i="40"/>
  <c r="G20" i="40"/>
  <c r="D20" i="40"/>
  <c r="C20" i="40"/>
  <c r="B20" i="40"/>
  <c r="A20" i="40"/>
  <c r="G18" i="40"/>
  <c r="D18" i="40"/>
  <c r="C18" i="40"/>
  <c r="B18" i="40"/>
  <c r="A18" i="40"/>
  <c r="G16" i="40"/>
  <c r="D16" i="40"/>
  <c r="C16" i="40"/>
  <c r="B16" i="40"/>
  <c r="A16" i="40"/>
  <c r="G14" i="40"/>
  <c r="D14" i="40"/>
  <c r="C14" i="40"/>
  <c r="B14" i="40"/>
  <c r="A14" i="40"/>
  <c r="G12" i="40"/>
  <c r="D12" i="40"/>
  <c r="C12" i="40"/>
  <c r="B12" i="40"/>
  <c r="A12" i="40"/>
  <c r="G11" i="40"/>
  <c r="D11" i="40"/>
  <c r="C11" i="40"/>
  <c r="B11" i="40"/>
  <c r="A11" i="40"/>
  <c r="G10" i="40"/>
  <c r="D10" i="40"/>
  <c r="C10" i="40"/>
  <c r="B10" i="40"/>
  <c r="A10" i="40"/>
  <c r="G9" i="40"/>
  <c r="D9" i="40"/>
  <c r="C9" i="40"/>
  <c r="B9" i="40"/>
  <c r="A9" i="40"/>
  <c r="B8" i="40"/>
  <c r="G7" i="40"/>
  <c r="D7" i="40"/>
  <c r="C7" i="40"/>
  <c r="B7" i="40"/>
  <c r="A7" i="40"/>
  <c r="G5" i="40"/>
  <c r="D5" i="40"/>
  <c r="C5" i="40"/>
  <c r="B5" i="40"/>
  <c r="A5" i="40"/>
  <c r="H3" i="40"/>
  <c r="G3" i="40"/>
  <c r="D3" i="40"/>
  <c r="C3" i="40"/>
  <c r="B3" i="40"/>
  <c r="A3" i="40"/>
  <c r="H2" i="40"/>
  <c r="G2" i="40"/>
  <c r="D2" i="40"/>
  <c r="C2" i="40"/>
  <c r="B2" i="40"/>
  <c r="A2" i="40"/>
  <c r="G1" i="40"/>
  <c r="D1" i="40"/>
  <c r="C1" i="40"/>
  <c r="B1" i="40"/>
  <c r="B28" i="39"/>
  <c r="D27" i="39"/>
  <c r="B27" i="39"/>
  <c r="D26" i="39"/>
  <c r="B26" i="39"/>
  <c r="D25" i="39"/>
  <c r="C25" i="39"/>
  <c r="B25" i="39"/>
  <c r="D24" i="39"/>
  <c r="C24" i="39"/>
  <c r="B24" i="39"/>
  <c r="D23" i="39"/>
  <c r="C23" i="39"/>
  <c r="B23" i="39"/>
  <c r="G20" i="39"/>
  <c r="D20" i="39"/>
  <c r="C20" i="39"/>
  <c r="B20" i="39"/>
  <c r="A20" i="39"/>
  <c r="G18" i="39"/>
  <c r="D18" i="39"/>
  <c r="C18" i="39"/>
  <c r="B18" i="39"/>
  <c r="A18" i="39"/>
  <c r="G16" i="39"/>
  <c r="D16" i="39"/>
  <c r="C16" i="39"/>
  <c r="B16" i="39"/>
  <c r="A16" i="39"/>
  <c r="G14" i="39"/>
  <c r="D14" i="39"/>
  <c r="C14" i="39"/>
  <c r="B14" i="39"/>
  <c r="A14" i="39"/>
  <c r="G12" i="39"/>
  <c r="D12" i="39"/>
  <c r="C12" i="39"/>
  <c r="B12" i="39"/>
  <c r="A12" i="39"/>
  <c r="G11" i="39"/>
  <c r="D11" i="39"/>
  <c r="C11" i="39"/>
  <c r="B11" i="39"/>
  <c r="A11" i="39"/>
  <c r="G10" i="39"/>
  <c r="D10" i="39"/>
  <c r="C10" i="39"/>
  <c r="B10" i="39"/>
  <c r="A10" i="39"/>
  <c r="G9" i="39"/>
  <c r="D9" i="39"/>
  <c r="C9" i="39"/>
  <c r="B9" i="39"/>
  <c r="A9" i="39"/>
  <c r="B8" i="39"/>
  <c r="G7" i="39"/>
  <c r="D7" i="39"/>
  <c r="C7" i="39"/>
  <c r="B7" i="39"/>
  <c r="A7" i="39"/>
  <c r="G5" i="39"/>
  <c r="D5" i="39"/>
  <c r="C5" i="39"/>
  <c r="B5" i="39"/>
  <c r="A5" i="39"/>
  <c r="H3" i="39"/>
  <c r="G3" i="39"/>
  <c r="D3" i="39"/>
  <c r="C3" i="39"/>
  <c r="B3" i="39"/>
  <c r="A3" i="39"/>
  <c r="H2" i="39"/>
  <c r="G2" i="39"/>
  <c r="D2" i="39"/>
  <c r="C2" i="39"/>
  <c r="B2" i="39"/>
  <c r="A2" i="39"/>
  <c r="G1" i="39"/>
  <c r="D1" i="39"/>
  <c r="C1" i="39"/>
  <c r="B1" i="39"/>
  <c r="B28" i="38"/>
  <c r="D27" i="38"/>
  <c r="B27" i="38"/>
  <c r="D26" i="38"/>
  <c r="B26" i="38"/>
  <c r="D25" i="38"/>
  <c r="C25" i="38"/>
  <c r="B25" i="38"/>
  <c r="D24" i="38"/>
  <c r="C24" i="38"/>
  <c r="B24" i="38"/>
  <c r="D23" i="38"/>
  <c r="C23" i="38"/>
  <c r="B23" i="38"/>
  <c r="G20" i="38"/>
  <c r="D20" i="38"/>
  <c r="C20" i="38"/>
  <c r="B20" i="38"/>
  <c r="A20" i="38"/>
  <c r="G18" i="38"/>
  <c r="D18" i="38"/>
  <c r="C18" i="38"/>
  <c r="B18" i="38"/>
  <c r="A18" i="38"/>
  <c r="G16" i="38"/>
  <c r="D16" i="38"/>
  <c r="C16" i="38"/>
  <c r="B16" i="38"/>
  <c r="A16" i="38"/>
  <c r="G14" i="38"/>
  <c r="D14" i="38"/>
  <c r="C14" i="38"/>
  <c r="B14" i="38"/>
  <c r="A14" i="38"/>
  <c r="G12" i="38"/>
  <c r="D12" i="38"/>
  <c r="C12" i="38"/>
  <c r="B12" i="38"/>
  <c r="A12" i="38"/>
  <c r="G11" i="38"/>
  <c r="D11" i="38"/>
  <c r="C11" i="38"/>
  <c r="B11" i="38"/>
  <c r="A11" i="38"/>
  <c r="G10" i="38"/>
  <c r="D10" i="38"/>
  <c r="C10" i="38"/>
  <c r="B10" i="38"/>
  <c r="A10" i="38"/>
  <c r="G9" i="38"/>
  <c r="D9" i="38"/>
  <c r="C9" i="38"/>
  <c r="B9" i="38"/>
  <c r="A9" i="38"/>
  <c r="B8" i="38"/>
  <c r="G7" i="38"/>
  <c r="D7" i="38"/>
  <c r="C7" i="38"/>
  <c r="B7" i="38"/>
  <c r="A7" i="38"/>
  <c r="G5" i="38"/>
  <c r="D5" i="38"/>
  <c r="C5" i="38"/>
  <c r="B5" i="38"/>
  <c r="A5" i="38"/>
  <c r="H3" i="38"/>
  <c r="G3" i="38"/>
  <c r="D3" i="38"/>
  <c r="C3" i="38"/>
  <c r="B3" i="38"/>
  <c r="A3" i="38"/>
  <c r="H2" i="38"/>
  <c r="G2" i="38"/>
  <c r="D2" i="38"/>
  <c r="C2" i="38"/>
  <c r="B2" i="38"/>
  <c r="A2" i="38"/>
  <c r="G1" i="38"/>
  <c r="D1" i="38"/>
  <c r="C1" i="38"/>
  <c r="B1" i="38"/>
  <c r="B28" i="37"/>
  <c r="D27" i="37"/>
  <c r="B27" i="37"/>
  <c r="D26" i="37"/>
  <c r="B26" i="37"/>
  <c r="D25" i="37"/>
  <c r="C25" i="37"/>
  <c r="B25" i="37"/>
  <c r="D24" i="37"/>
  <c r="C24" i="37"/>
  <c r="B24" i="37"/>
  <c r="D23" i="37"/>
  <c r="C23" i="37"/>
  <c r="B23" i="37"/>
  <c r="G20" i="37"/>
  <c r="D20" i="37"/>
  <c r="C20" i="37"/>
  <c r="B20" i="37"/>
  <c r="A20" i="37"/>
  <c r="G18" i="37"/>
  <c r="D18" i="37"/>
  <c r="C18" i="37"/>
  <c r="B18" i="37"/>
  <c r="A18" i="37"/>
  <c r="G16" i="37"/>
  <c r="D16" i="37"/>
  <c r="C16" i="37"/>
  <c r="B16" i="37"/>
  <c r="A16" i="37"/>
  <c r="G14" i="37"/>
  <c r="D14" i="37"/>
  <c r="C14" i="37"/>
  <c r="B14" i="37"/>
  <c r="A14" i="37"/>
  <c r="G12" i="37"/>
  <c r="D12" i="37"/>
  <c r="C12" i="37"/>
  <c r="B12" i="37"/>
  <c r="A12" i="37"/>
  <c r="G11" i="37"/>
  <c r="D11" i="37"/>
  <c r="C11" i="37"/>
  <c r="B11" i="37"/>
  <c r="A11" i="37"/>
  <c r="G10" i="37"/>
  <c r="D10" i="37"/>
  <c r="C10" i="37"/>
  <c r="B10" i="37"/>
  <c r="A10" i="37"/>
  <c r="G9" i="37"/>
  <c r="D9" i="37"/>
  <c r="C9" i="37"/>
  <c r="B9" i="37"/>
  <c r="A9" i="37"/>
  <c r="B8" i="37"/>
  <c r="G7" i="37"/>
  <c r="D7" i="37"/>
  <c r="C7" i="37"/>
  <c r="B7" i="37"/>
  <c r="A7" i="37"/>
  <c r="G5" i="37"/>
  <c r="D5" i="37"/>
  <c r="C5" i="37"/>
  <c r="B5" i="37"/>
  <c r="A5" i="37"/>
  <c r="H3" i="37"/>
  <c r="G3" i="37"/>
  <c r="D3" i="37"/>
  <c r="C3" i="37"/>
  <c r="B3" i="37"/>
  <c r="A3" i="37"/>
  <c r="H2" i="37"/>
  <c r="G2" i="37"/>
  <c r="D2" i="37"/>
  <c r="C2" i="37"/>
  <c r="B2" i="37"/>
  <c r="A2" i="37"/>
  <c r="G1" i="37"/>
  <c r="D1" i="37"/>
  <c r="C1" i="37"/>
  <c r="B1" i="37"/>
  <c r="B28" i="36"/>
  <c r="D27" i="36"/>
  <c r="B27" i="36"/>
  <c r="D26" i="36"/>
  <c r="B26" i="36"/>
  <c r="D25" i="36"/>
  <c r="C25" i="36"/>
  <c r="B25" i="36"/>
  <c r="D24" i="36"/>
  <c r="C24" i="36"/>
  <c r="B24" i="36"/>
  <c r="D23" i="36"/>
  <c r="C23" i="36"/>
  <c r="B23" i="36"/>
  <c r="G20" i="36"/>
  <c r="D20" i="36"/>
  <c r="C20" i="36"/>
  <c r="B20" i="36"/>
  <c r="A20" i="36"/>
  <c r="G18" i="36"/>
  <c r="D18" i="36"/>
  <c r="C18" i="36"/>
  <c r="B18" i="36"/>
  <c r="A18" i="36"/>
  <c r="G16" i="36"/>
  <c r="D16" i="36"/>
  <c r="C16" i="36"/>
  <c r="B16" i="36"/>
  <c r="A16" i="36"/>
  <c r="G14" i="36"/>
  <c r="D14" i="36"/>
  <c r="C14" i="36"/>
  <c r="B14" i="36"/>
  <c r="A14" i="36"/>
  <c r="G12" i="36"/>
  <c r="D12" i="36"/>
  <c r="C12" i="36"/>
  <c r="B12" i="36"/>
  <c r="A12" i="36"/>
  <c r="G11" i="36"/>
  <c r="D11" i="36"/>
  <c r="C11" i="36"/>
  <c r="B11" i="36"/>
  <c r="A11" i="36"/>
  <c r="G10" i="36"/>
  <c r="D10" i="36"/>
  <c r="C10" i="36"/>
  <c r="B10" i="36"/>
  <c r="A10" i="36"/>
  <c r="G9" i="36"/>
  <c r="D9" i="36"/>
  <c r="C9" i="36"/>
  <c r="B9" i="36"/>
  <c r="A9" i="36"/>
  <c r="B8" i="36"/>
  <c r="G7" i="36"/>
  <c r="D7" i="36"/>
  <c r="C7" i="36"/>
  <c r="B7" i="36"/>
  <c r="A7" i="36"/>
  <c r="G5" i="36"/>
  <c r="D5" i="36"/>
  <c r="C5" i="36"/>
  <c r="B5" i="36"/>
  <c r="A5" i="36"/>
  <c r="H3" i="36"/>
  <c r="G3" i="36"/>
  <c r="D3" i="36"/>
  <c r="C3" i="36"/>
  <c r="B3" i="36"/>
  <c r="A3" i="36"/>
  <c r="H2" i="36"/>
  <c r="G2" i="36"/>
  <c r="D2" i="36"/>
  <c r="C2" i="36"/>
  <c r="B2" i="36"/>
  <c r="A2" i="36"/>
  <c r="G1" i="36"/>
  <c r="D1" i="36"/>
  <c r="C1" i="36"/>
  <c r="B1" i="36"/>
  <c r="B28" i="35"/>
  <c r="D27" i="35"/>
  <c r="B27" i="35"/>
  <c r="D26" i="35"/>
  <c r="B26" i="35"/>
  <c r="D25" i="35"/>
  <c r="C25" i="35"/>
  <c r="B25" i="35"/>
  <c r="D24" i="35"/>
  <c r="C24" i="35"/>
  <c r="B24" i="35"/>
  <c r="D23" i="35"/>
  <c r="C23" i="35"/>
  <c r="B23" i="35"/>
  <c r="G20" i="35"/>
  <c r="D20" i="35"/>
  <c r="C20" i="35"/>
  <c r="B20" i="35"/>
  <c r="A20" i="35"/>
  <c r="G18" i="35"/>
  <c r="D18" i="35"/>
  <c r="C18" i="35"/>
  <c r="B18" i="35"/>
  <c r="A18" i="35"/>
  <c r="G16" i="35"/>
  <c r="D16" i="35"/>
  <c r="C16" i="35"/>
  <c r="B16" i="35"/>
  <c r="A16" i="35"/>
  <c r="G14" i="35"/>
  <c r="D14" i="35"/>
  <c r="C14" i="35"/>
  <c r="B14" i="35"/>
  <c r="A14" i="35"/>
  <c r="G12" i="35"/>
  <c r="D12" i="35"/>
  <c r="C12" i="35"/>
  <c r="B12" i="35"/>
  <c r="A12" i="35"/>
  <c r="G11" i="35"/>
  <c r="D11" i="35"/>
  <c r="C11" i="35"/>
  <c r="B11" i="35"/>
  <c r="A11" i="35"/>
  <c r="G10" i="35"/>
  <c r="D10" i="35"/>
  <c r="C10" i="35"/>
  <c r="B10" i="35"/>
  <c r="A10" i="35"/>
  <c r="G9" i="35"/>
  <c r="D9" i="35"/>
  <c r="C9" i="35"/>
  <c r="B9" i="35"/>
  <c r="A9" i="35"/>
  <c r="B8" i="35"/>
  <c r="G7" i="35"/>
  <c r="D7" i="35"/>
  <c r="C7" i="35"/>
  <c r="B7" i="35"/>
  <c r="A7" i="35"/>
  <c r="G5" i="35"/>
  <c r="D5" i="35"/>
  <c r="C5" i="35"/>
  <c r="B5" i="35"/>
  <c r="A5" i="35"/>
  <c r="H3" i="35"/>
  <c r="G3" i="35"/>
  <c r="D3" i="35"/>
  <c r="C3" i="35"/>
  <c r="B3" i="35"/>
  <c r="A3" i="35"/>
  <c r="H2" i="35"/>
  <c r="G2" i="35"/>
  <c r="D2" i="35"/>
  <c r="C2" i="35"/>
  <c r="B2" i="35"/>
  <c r="A2" i="35"/>
  <c r="G1" i="35"/>
  <c r="D1" i="35"/>
  <c r="C1" i="35"/>
  <c r="B1" i="35"/>
  <c r="B28" i="34"/>
  <c r="D27" i="34"/>
  <c r="B27" i="34"/>
  <c r="D26" i="34"/>
  <c r="B26" i="34"/>
  <c r="D25" i="34"/>
  <c r="C25" i="34"/>
  <c r="B25" i="34"/>
  <c r="D24" i="34"/>
  <c r="C24" i="34"/>
  <c r="B24" i="34"/>
  <c r="D23" i="34"/>
  <c r="C23" i="34"/>
  <c r="B23" i="34"/>
  <c r="G20" i="34"/>
  <c r="D20" i="34"/>
  <c r="C20" i="34"/>
  <c r="B20" i="34"/>
  <c r="A20" i="34"/>
  <c r="G18" i="34"/>
  <c r="D18" i="34"/>
  <c r="C18" i="34"/>
  <c r="B18" i="34"/>
  <c r="A18" i="34"/>
  <c r="G16" i="34"/>
  <c r="D16" i="34"/>
  <c r="C16" i="34"/>
  <c r="B16" i="34"/>
  <c r="A16" i="34"/>
  <c r="G14" i="34"/>
  <c r="D14" i="34"/>
  <c r="C14" i="34"/>
  <c r="B14" i="34"/>
  <c r="A14" i="34"/>
  <c r="G12" i="34"/>
  <c r="D12" i="34"/>
  <c r="C12" i="34"/>
  <c r="B12" i="34"/>
  <c r="A12" i="34"/>
  <c r="G11" i="34"/>
  <c r="D11" i="34"/>
  <c r="C11" i="34"/>
  <c r="B11" i="34"/>
  <c r="A11" i="34"/>
  <c r="G10" i="34"/>
  <c r="D10" i="34"/>
  <c r="C10" i="34"/>
  <c r="B10" i="34"/>
  <c r="A10" i="34"/>
  <c r="G9" i="34"/>
  <c r="D9" i="34"/>
  <c r="C9" i="34"/>
  <c r="B9" i="34"/>
  <c r="A9" i="34"/>
  <c r="B8" i="34"/>
  <c r="G7" i="34"/>
  <c r="D7" i="34"/>
  <c r="C7" i="34"/>
  <c r="B7" i="34"/>
  <c r="A7" i="34"/>
  <c r="G5" i="34"/>
  <c r="D5" i="34"/>
  <c r="C5" i="34"/>
  <c r="B5" i="34"/>
  <c r="A5" i="34"/>
  <c r="H3" i="34"/>
  <c r="G3" i="34"/>
  <c r="D3" i="34"/>
  <c r="C3" i="34"/>
  <c r="B3" i="34"/>
  <c r="A3" i="34"/>
  <c r="H2" i="34"/>
  <c r="G2" i="34"/>
  <c r="D2" i="34"/>
  <c r="C2" i="34"/>
  <c r="B2" i="34"/>
  <c r="A2" i="34"/>
  <c r="G1" i="34"/>
  <c r="D1" i="34"/>
  <c r="C1" i="34"/>
  <c r="B1" i="34"/>
  <c r="B28" i="33"/>
  <c r="D27" i="33"/>
  <c r="B27" i="33"/>
  <c r="D26" i="33"/>
  <c r="B26" i="33"/>
  <c r="D25" i="33"/>
  <c r="C25" i="33"/>
  <c r="B25" i="33"/>
  <c r="D24" i="33"/>
  <c r="C24" i="33"/>
  <c r="B24" i="33"/>
  <c r="D23" i="33"/>
  <c r="C23" i="33"/>
  <c r="B23" i="33"/>
  <c r="G20" i="33"/>
  <c r="D20" i="33"/>
  <c r="C20" i="33"/>
  <c r="B20" i="33"/>
  <c r="A20" i="33"/>
  <c r="G18" i="33"/>
  <c r="D18" i="33"/>
  <c r="C18" i="33"/>
  <c r="B18" i="33"/>
  <c r="A18" i="33"/>
  <c r="G16" i="33"/>
  <c r="D16" i="33"/>
  <c r="C16" i="33"/>
  <c r="B16" i="33"/>
  <c r="A16" i="33"/>
  <c r="G14" i="33"/>
  <c r="D14" i="33"/>
  <c r="C14" i="33"/>
  <c r="B14" i="33"/>
  <c r="A14" i="33"/>
  <c r="G12" i="33"/>
  <c r="D12" i="33"/>
  <c r="C12" i="33"/>
  <c r="B12" i="33"/>
  <c r="A12" i="33"/>
  <c r="G11" i="33"/>
  <c r="D11" i="33"/>
  <c r="C11" i="33"/>
  <c r="B11" i="33"/>
  <c r="A11" i="33"/>
  <c r="G10" i="33"/>
  <c r="D10" i="33"/>
  <c r="C10" i="33"/>
  <c r="B10" i="33"/>
  <c r="A10" i="33"/>
  <c r="G9" i="33"/>
  <c r="D9" i="33"/>
  <c r="C9" i="33"/>
  <c r="B9" i="33"/>
  <c r="A9" i="33"/>
  <c r="B8" i="33"/>
  <c r="G7" i="33"/>
  <c r="D7" i="33"/>
  <c r="C7" i="33"/>
  <c r="B7" i="33"/>
  <c r="A7" i="33"/>
  <c r="G5" i="33"/>
  <c r="D5" i="33"/>
  <c r="C5" i="33"/>
  <c r="B5" i="33"/>
  <c r="A5" i="33"/>
  <c r="H3" i="33"/>
  <c r="G3" i="33"/>
  <c r="D3" i="33"/>
  <c r="C3" i="33"/>
  <c r="B3" i="33"/>
  <c r="A3" i="33"/>
  <c r="H2" i="33"/>
  <c r="G2" i="33"/>
  <c r="D2" i="33"/>
  <c r="C2" i="33"/>
  <c r="B2" i="33"/>
  <c r="A2" i="33"/>
  <c r="G1" i="33"/>
  <c r="D1" i="33"/>
  <c r="C1" i="33"/>
  <c r="B1" i="33"/>
  <c r="B28" i="32"/>
  <c r="D27" i="32"/>
  <c r="B27" i="32"/>
  <c r="D26" i="32"/>
  <c r="B26" i="32"/>
  <c r="D25" i="32"/>
  <c r="C25" i="32"/>
  <c r="B25" i="32"/>
  <c r="D24" i="32"/>
  <c r="C24" i="32"/>
  <c r="B24" i="32"/>
  <c r="D23" i="32"/>
  <c r="C23" i="32"/>
  <c r="B23" i="32"/>
  <c r="G20" i="32"/>
  <c r="D20" i="32"/>
  <c r="C20" i="32"/>
  <c r="B20" i="32"/>
  <c r="A20" i="32"/>
  <c r="G18" i="32"/>
  <c r="D18" i="32"/>
  <c r="C18" i="32"/>
  <c r="B18" i="32"/>
  <c r="A18" i="32"/>
  <c r="G16" i="32"/>
  <c r="D16" i="32"/>
  <c r="C16" i="32"/>
  <c r="B16" i="32"/>
  <c r="A16" i="32"/>
  <c r="G14" i="32"/>
  <c r="D14" i="32"/>
  <c r="C14" i="32"/>
  <c r="B14" i="32"/>
  <c r="A14" i="32"/>
  <c r="G12" i="32"/>
  <c r="D12" i="32"/>
  <c r="C12" i="32"/>
  <c r="B12" i="32"/>
  <c r="A12" i="32"/>
  <c r="G11" i="32"/>
  <c r="D11" i="32"/>
  <c r="C11" i="32"/>
  <c r="B11" i="32"/>
  <c r="A11" i="32"/>
  <c r="G10" i="32"/>
  <c r="D10" i="32"/>
  <c r="C10" i="32"/>
  <c r="B10" i="32"/>
  <c r="A10" i="32"/>
  <c r="G9" i="32"/>
  <c r="D9" i="32"/>
  <c r="C9" i="32"/>
  <c r="B9" i="32"/>
  <c r="A9" i="32"/>
  <c r="B8" i="32"/>
  <c r="G7" i="32"/>
  <c r="D7" i="32"/>
  <c r="C7" i="32"/>
  <c r="B7" i="32"/>
  <c r="A7" i="32"/>
  <c r="G5" i="32"/>
  <c r="D5" i="32"/>
  <c r="C5" i="32"/>
  <c r="B5" i="32"/>
  <c r="A5" i="32"/>
  <c r="H3" i="32"/>
  <c r="G3" i="32"/>
  <c r="D3" i="32"/>
  <c r="C3" i="32"/>
  <c r="B3" i="32"/>
  <c r="A3" i="32"/>
  <c r="H2" i="32"/>
  <c r="G2" i="32"/>
  <c r="D2" i="32"/>
  <c r="C2" i="32"/>
  <c r="B2" i="32"/>
  <c r="A2" i="32"/>
  <c r="G1" i="32"/>
  <c r="D1" i="32"/>
  <c r="C1" i="32"/>
  <c r="B1" i="32"/>
  <c r="A1" i="32"/>
  <c r="E1" i="29"/>
  <c r="C1" i="29"/>
  <c r="B1" i="29"/>
  <c r="A4" i="11"/>
  <c r="AH4" i="9"/>
  <c r="AG4" i="9"/>
  <c r="AF4" i="9"/>
  <c r="AE4" i="9"/>
  <c r="AD4" i="9"/>
  <c r="AC4" i="9"/>
  <c r="AB4" i="9"/>
  <c r="AA4" i="9"/>
  <c r="Z4" i="9"/>
  <c r="Y4" i="9"/>
  <c r="X4" i="9"/>
  <c r="W4" i="9"/>
  <c r="V4" i="9"/>
  <c r="U4" i="9"/>
  <c r="T4" i="9"/>
  <c r="D27" i="5"/>
  <c r="A10" i="11"/>
  <c r="A9" i="11"/>
  <c r="B9" i="9"/>
  <c r="B16" i="9"/>
  <c r="A3" i="11"/>
  <c r="A16" i="29"/>
  <c r="A15" i="29"/>
  <c r="A14" i="29"/>
  <c r="A13" i="29"/>
  <c r="A12" i="29"/>
  <c r="A11" i="29"/>
  <c r="A10" i="29"/>
  <c r="A9" i="29"/>
  <c r="A8" i="29"/>
  <c r="A7" i="29"/>
  <c r="A6" i="29"/>
  <c r="A5" i="29"/>
  <c r="D1" i="29"/>
  <c r="A5" i="11"/>
  <c r="D6" i="17"/>
  <c r="A16" i="17"/>
  <c r="A20" i="5"/>
  <c r="A18" i="5"/>
  <c r="A13" i="17"/>
  <c r="A14" i="5"/>
  <c r="A14" i="17"/>
  <c r="A16" i="5"/>
  <c r="A12" i="17"/>
  <c r="A12" i="5"/>
  <c r="A11" i="17"/>
  <c r="A11" i="5"/>
  <c r="A10" i="17"/>
  <c r="A10" i="5"/>
  <c r="A9" i="17"/>
  <c r="A9" i="5"/>
  <c r="A6" i="17"/>
  <c r="A7" i="5"/>
  <c r="A5" i="17"/>
  <c r="A5" i="5"/>
  <c r="A4" i="17"/>
  <c r="A3" i="5"/>
  <c r="C10" i="8"/>
  <c r="D10" i="8"/>
  <c r="E10" i="8"/>
  <c r="F10" i="8"/>
  <c r="G10" i="8"/>
  <c r="H10" i="8"/>
  <c r="I10" i="8"/>
  <c r="J10" i="8"/>
  <c r="K10" i="8"/>
  <c r="L10" i="8"/>
  <c r="M10" i="8"/>
  <c r="N10" i="8"/>
  <c r="O10" i="8"/>
  <c r="P10" i="8"/>
  <c r="C11" i="8"/>
  <c r="D11" i="8"/>
  <c r="E11" i="8"/>
  <c r="F11" i="8"/>
  <c r="G11" i="8"/>
  <c r="H11" i="8"/>
  <c r="I11" i="8"/>
  <c r="J11" i="8"/>
  <c r="K11" i="8"/>
  <c r="L11" i="8"/>
  <c r="M11" i="8"/>
  <c r="N11" i="8"/>
  <c r="O11" i="8"/>
  <c r="P11" i="8"/>
  <c r="C12" i="8"/>
  <c r="D12" i="8"/>
  <c r="E12" i="8"/>
  <c r="F12" i="8"/>
  <c r="G12" i="8"/>
  <c r="H12" i="8"/>
  <c r="I12" i="8"/>
  <c r="J12" i="8"/>
  <c r="K12" i="8"/>
  <c r="L12" i="8"/>
  <c r="M12" i="8"/>
  <c r="N12" i="8"/>
  <c r="O12" i="8"/>
  <c r="P12" i="8"/>
  <c r="B12" i="8"/>
  <c r="B11" i="8"/>
  <c r="B10" i="8"/>
  <c r="A2" i="17"/>
  <c r="A1" i="5"/>
  <c r="B13" i="9"/>
  <c r="R13" i="9"/>
  <c r="S13" i="9"/>
  <c r="D20" i="5"/>
  <c r="D18" i="5"/>
  <c r="D16" i="5"/>
  <c r="D14" i="5"/>
  <c r="D12" i="5"/>
  <c r="D11" i="5"/>
  <c r="D10" i="5"/>
  <c r="D9" i="5"/>
  <c r="D7" i="5"/>
  <c r="D5" i="5"/>
  <c r="D3" i="5"/>
  <c r="D1" i="5"/>
  <c r="C1" i="5"/>
  <c r="P23" i="8"/>
  <c r="O23" i="8"/>
  <c r="N23" i="8"/>
  <c r="M23" i="8"/>
  <c r="L23" i="8"/>
  <c r="K23" i="8"/>
  <c r="J23" i="8"/>
  <c r="I23" i="8"/>
  <c r="H23" i="8"/>
  <c r="G23" i="8"/>
  <c r="F23" i="8"/>
  <c r="E23" i="8"/>
  <c r="D23" i="8"/>
  <c r="C23" i="8"/>
  <c r="B23" i="8"/>
  <c r="P1" i="8"/>
  <c r="O1" i="8"/>
  <c r="N1" i="8"/>
  <c r="M1" i="8"/>
  <c r="L1" i="8"/>
  <c r="K1" i="8"/>
  <c r="J1" i="8"/>
  <c r="I1" i="8"/>
  <c r="H1" i="8"/>
  <c r="G1" i="8"/>
  <c r="F1" i="8"/>
  <c r="E1" i="8"/>
  <c r="D1" i="8"/>
  <c r="C1" i="8"/>
  <c r="B1" i="8"/>
  <c r="Q4" i="9"/>
  <c r="P4" i="9"/>
  <c r="O4" i="9"/>
  <c r="N4" i="9"/>
  <c r="M4" i="9"/>
  <c r="L4" i="9"/>
  <c r="K4" i="9"/>
  <c r="J4" i="9"/>
  <c r="I4" i="9"/>
  <c r="H4" i="9"/>
  <c r="G4" i="9"/>
  <c r="F4" i="9"/>
  <c r="E4" i="9"/>
  <c r="D4" i="9"/>
  <c r="C4" i="9"/>
  <c r="B2" i="9"/>
  <c r="F3" i="5"/>
  <c r="F5" i="5"/>
  <c r="F7" i="5"/>
  <c r="F9" i="5"/>
  <c r="F10" i="5"/>
  <c r="F11" i="5"/>
  <c r="F12" i="5"/>
  <c r="F14" i="5"/>
  <c r="F16" i="5"/>
  <c r="F18" i="5"/>
  <c r="F20" i="5"/>
  <c r="F21" i="5"/>
  <c r="B24" i="8"/>
  <c r="B2" i="8"/>
  <c r="C2" i="8"/>
  <c r="D2" i="8"/>
  <c r="E2" i="8"/>
  <c r="F2" i="8"/>
  <c r="G2" i="8"/>
  <c r="H2" i="8"/>
  <c r="K2" i="8"/>
  <c r="L2" i="8"/>
  <c r="M2" i="8"/>
  <c r="C8" i="8"/>
  <c r="D8" i="8"/>
  <c r="E8" i="8"/>
  <c r="F8" i="8"/>
  <c r="G8" i="8"/>
  <c r="H8" i="8"/>
  <c r="I8" i="8"/>
  <c r="J8" i="8"/>
  <c r="K8" i="8"/>
  <c r="L8" i="8"/>
  <c r="M8" i="8"/>
  <c r="N8" i="8"/>
  <c r="O8" i="8"/>
  <c r="P8" i="8"/>
  <c r="C9" i="8"/>
  <c r="D9" i="8"/>
  <c r="E9" i="8"/>
  <c r="F9" i="8"/>
  <c r="G9" i="8"/>
  <c r="H9" i="8"/>
  <c r="I9" i="8"/>
  <c r="J9" i="8"/>
  <c r="K9" i="8"/>
  <c r="L9" i="8"/>
  <c r="M9" i="8"/>
  <c r="N9" i="8"/>
  <c r="O9" i="8"/>
  <c r="P9" i="8"/>
  <c r="C13" i="8"/>
  <c r="D13" i="8"/>
  <c r="E13" i="8"/>
  <c r="F13" i="8"/>
  <c r="G13" i="8"/>
  <c r="H13" i="8"/>
  <c r="I13" i="8"/>
  <c r="J13" i="8"/>
  <c r="K13" i="8"/>
  <c r="L13" i="8"/>
  <c r="M13" i="8"/>
  <c r="N13" i="8"/>
  <c r="O13" i="8"/>
  <c r="P13" i="8"/>
  <c r="C14" i="8"/>
  <c r="D14" i="8"/>
  <c r="E14" i="8"/>
  <c r="F14" i="8"/>
  <c r="G14" i="8"/>
  <c r="H14" i="8"/>
  <c r="I14" i="8"/>
  <c r="J14" i="8"/>
  <c r="K14" i="8"/>
  <c r="L14" i="8"/>
  <c r="M14" i="8"/>
  <c r="N14" i="8"/>
  <c r="O14" i="8"/>
  <c r="P14" i="8"/>
  <c r="C7" i="8"/>
  <c r="D7" i="8"/>
  <c r="E7" i="8"/>
  <c r="F7" i="8"/>
  <c r="G7" i="8"/>
  <c r="H7" i="8"/>
  <c r="I7" i="8"/>
  <c r="J7" i="8"/>
  <c r="K7" i="8"/>
  <c r="L7" i="8"/>
  <c r="M7" i="8"/>
  <c r="N7" i="8"/>
  <c r="O7" i="8"/>
  <c r="P7" i="8"/>
  <c r="C6" i="8"/>
  <c r="D6" i="8"/>
  <c r="E6" i="8"/>
  <c r="F6" i="8"/>
  <c r="G6" i="8"/>
  <c r="H6" i="8"/>
  <c r="I6" i="8"/>
  <c r="J6" i="8"/>
  <c r="K6" i="8"/>
  <c r="L6" i="8"/>
  <c r="M6" i="8"/>
  <c r="N6" i="8"/>
  <c r="O6" i="8"/>
  <c r="P6" i="8"/>
  <c r="C5" i="8"/>
  <c r="D5" i="8"/>
  <c r="E5" i="8"/>
  <c r="F5" i="8"/>
  <c r="G5" i="8"/>
  <c r="H5" i="8"/>
  <c r="I5" i="8"/>
  <c r="J5" i="8"/>
  <c r="K5" i="8"/>
  <c r="L5" i="8"/>
  <c r="M5" i="8"/>
  <c r="N5" i="8"/>
  <c r="O5" i="8"/>
  <c r="P5" i="8"/>
  <c r="F4" i="8"/>
  <c r="G4" i="8"/>
  <c r="H4" i="8"/>
  <c r="I4" i="8"/>
  <c r="J4" i="8"/>
  <c r="K4" i="8"/>
  <c r="L4" i="8"/>
  <c r="M4" i="8"/>
  <c r="N4" i="8"/>
  <c r="O4" i="8"/>
  <c r="P4" i="8"/>
  <c r="F3" i="8"/>
  <c r="G3" i="8"/>
  <c r="H3" i="8"/>
  <c r="I3" i="8"/>
  <c r="J3" i="8"/>
  <c r="K3" i="8"/>
  <c r="L3" i="8"/>
  <c r="M3" i="8"/>
  <c r="N3" i="8"/>
  <c r="O3" i="8"/>
  <c r="P3" i="8"/>
  <c r="I2" i="8"/>
  <c r="J2" i="8"/>
  <c r="N2" i="8"/>
  <c r="O2" i="8"/>
  <c r="P2" i="8"/>
  <c r="G20" i="5"/>
  <c r="C4" i="17"/>
  <c r="C16" i="17"/>
  <c r="C14" i="17"/>
  <c r="C13" i="17"/>
  <c r="C11" i="17"/>
  <c r="C9" i="17"/>
  <c r="E7" i="5"/>
  <c r="S8" i="9"/>
  <c r="E20" i="5"/>
  <c r="E18" i="5"/>
  <c r="E16" i="5"/>
  <c r="E14" i="5"/>
  <c r="E12" i="5"/>
  <c r="E11" i="5"/>
  <c r="E10" i="5"/>
  <c r="S17" i="9"/>
  <c r="S16" i="9"/>
  <c r="S15" i="9"/>
  <c r="S14" i="9"/>
  <c r="S12" i="9"/>
  <c r="S11" i="9"/>
  <c r="S10" i="9"/>
  <c r="S7" i="9"/>
  <c r="E5" i="5"/>
  <c r="E3" i="5"/>
  <c r="A1" i="17"/>
  <c r="S6" i="9"/>
  <c r="C5" i="17"/>
  <c r="S5" i="9"/>
  <c r="E2" i="5"/>
  <c r="C1" i="17"/>
  <c r="D1" i="17"/>
  <c r="R5" i="9"/>
  <c r="R2" i="9"/>
  <c r="R6" i="9"/>
  <c r="R7" i="9"/>
  <c r="R8" i="9"/>
  <c r="R10" i="9"/>
  <c r="R11" i="9"/>
  <c r="R12" i="9"/>
  <c r="R14" i="9"/>
  <c r="R15" i="9"/>
  <c r="R16" i="9"/>
  <c r="R17" i="9"/>
  <c r="H3" i="5"/>
  <c r="A2" i="9"/>
  <c r="A24" i="8"/>
  <c r="A99" i="12"/>
  <c r="A14" i="8"/>
  <c r="A6" i="8"/>
  <c r="A5" i="8"/>
  <c r="A90" i="12"/>
  <c r="A4" i="8"/>
  <c r="A13" i="8"/>
  <c r="A97" i="12"/>
  <c r="A12" i="8"/>
  <c r="A96" i="12"/>
  <c r="A11" i="8"/>
  <c r="A95" i="12"/>
  <c r="A10" i="8"/>
  <c r="A94" i="12"/>
  <c r="A9" i="8"/>
  <c r="A93" i="12"/>
  <c r="A8" i="8"/>
  <c r="A92" i="12"/>
  <c r="A7" i="8"/>
  <c r="A89" i="12"/>
  <c r="A3" i="8"/>
  <c r="A88" i="12"/>
  <c r="A2" i="8"/>
  <c r="A91" i="12"/>
  <c r="B13" i="8"/>
  <c r="D26" i="5"/>
  <c r="D25" i="5"/>
  <c r="D24" i="5"/>
  <c r="D23" i="5"/>
  <c r="C23" i="5"/>
  <c r="C25" i="5"/>
  <c r="C24" i="5"/>
  <c r="B23" i="5"/>
  <c r="B28" i="5"/>
  <c r="B27" i="5"/>
  <c r="B26" i="5"/>
  <c r="B25" i="5"/>
  <c r="B24" i="5"/>
  <c r="G18" i="5"/>
  <c r="G16" i="5"/>
  <c r="G14" i="5"/>
  <c r="G12" i="5"/>
  <c r="G11" i="5"/>
  <c r="G10" i="5"/>
  <c r="G9" i="5"/>
  <c r="G7" i="5"/>
  <c r="G5" i="5"/>
  <c r="G3" i="5"/>
  <c r="B5" i="9"/>
  <c r="T2" i="9"/>
  <c r="C20" i="5"/>
  <c r="C18" i="5"/>
  <c r="C16" i="5"/>
  <c r="C14" i="5"/>
  <c r="C12" i="5"/>
  <c r="C11" i="5"/>
  <c r="C10" i="5"/>
  <c r="C9" i="5"/>
  <c r="C7" i="5"/>
  <c r="C5" i="5"/>
  <c r="C3" i="5"/>
  <c r="C2" i="5"/>
  <c r="B1" i="5"/>
  <c r="B20" i="5"/>
  <c r="B18" i="5"/>
  <c r="B16" i="5"/>
  <c r="B14" i="5"/>
  <c r="B12" i="5"/>
  <c r="B11" i="5"/>
  <c r="B10" i="5"/>
  <c r="B9" i="5"/>
  <c r="B7" i="5"/>
  <c r="B5" i="5"/>
  <c r="B3" i="5"/>
  <c r="B2" i="5"/>
  <c r="B15" i="9"/>
  <c r="B14" i="9"/>
  <c r="B12" i="9"/>
  <c r="B11" i="9"/>
  <c r="B10" i="9"/>
  <c r="B8" i="9"/>
  <c r="B7" i="9"/>
  <c r="B6" i="9"/>
  <c r="E4" i="8"/>
  <c r="E3" i="8"/>
  <c r="D4" i="8"/>
  <c r="D3" i="8"/>
  <c r="C4" i="8"/>
  <c r="C3" i="8"/>
  <c r="B14" i="8"/>
  <c r="B9" i="8"/>
  <c r="B8" i="8"/>
  <c r="B7" i="8"/>
  <c r="B6" i="8"/>
  <c r="B5" i="8"/>
  <c r="B4" i="8"/>
  <c r="B3" i="8"/>
</calcChain>
</file>

<file path=xl/sharedStrings.xml><?xml version="1.0" encoding="utf-8"?>
<sst xmlns="http://schemas.openxmlformats.org/spreadsheetml/2006/main" count="446" uniqueCount="399">
  <si>
    <t>Criterium</t>
  </si>
  <si>
    <t>Knipperlicht</t>
  </si>
  <si>
    <t>Het voorgaande jaar heeft een abnormaal verloop te zien gegeven</t>
  </si>
  <si>
    <t>Minstens één dergelijke vraag tot interventie in de loop van het voorafgaande jaar</t>
  </si>
  <si>
    <t>Het voorkomen van minstens één dergelijke (poging tot) zelfdoding in de loop van het voorgaande jaar</t>
  </si>
  <si>
    <t>Aantal stakingen en gemeenschappelijke werkonderbrekingen in het kader van een ondernemingsgebonden problematiek</t>
  </si>
  <si>
    <t>Het voorkomen van minstens één dergelijke gemeenschappelijke actie in de loop van het voorgaande jaar</t>
  </si>
  <si>
    <t>Aantal mogelijks schokkende gebeurtenissen op de arbeidsplaats waarbij één of meerdere werknemers betrokken waren</t>
  </si>
  <si>
    <t>Het voorkomen van minstens één dergelijke gebeurtenis in de loop van het voorgaande jaar</t>
  </si>
  <si>
    <t>Het voorkomen van minstens één belangrijke structuurverandering in de loop van het voorgaande jaar</t>
  </si>
  <si>
    <t>Aantallen</t>
  </si>
  <si>
    <t xml:space="preserve">0,1 of 2 knipperlichten: </t>
  </si>
  <si>
    <t>U krijgt groen licht.</t>
  </si>
  <si>
    <t>Indien u 1 of 2 Knipperlichten heeft, besteed hier dan prioritair aandacht aan.</t>
  </si>
  <si>
    <t>Psychosociale risico’s voorkomen is belangrijk, het is een werk van elke dag.</t>
  </si>
  <si>
    <t>Als u de prediagnose wenst te verfijnen, kunt u module 2 invullen.</t>
  </si>
  <si>
    <t xml:space="preserve">3 of 4 knipperlichten: </t>
  </si>
  <si>
    <t>Het is tijd om te handelen, want de situatie kan snel verergeren.</t>
  </si>
  <si>
    <t xml:space="preserve">Meer dan 4 knipperlichten: </t>
  </si>
  <si>
    <t>U krijgt rood licht. De situatie is ernstig.</t>
  </si>
  <si>
    <t>Vul meteen module 2 in, stel een actieplan op, leg prioriteiten vast en handel.</t>
  </si>
  <si>
    <t>U kunt gebruik maken van de instrumenten op de website van de FOD Werkgelegenheid, Arbeid en sociaal Overleg.</t>
  </si>
  <si>
    <t>Het voorkomen van minstens één ziektegeval van lange duur in de loop van het voorgaande jaar</t>
  </si>
  <si>
    <t>Knipperlicht 1</t>
  </si>
  <si>
    <t>Knipperlicht 2</t>
  </si>
  <si>
    <t>Knipperlicht 3</t>
  </si>
  <si>
    <t>Knipperlicht 4</t>
  </si>
  <si>
    <t>Knipperlicht 5</t>
  </si>
  <si>
    <t>Knipperlicht 6</t>
  </si>
  <si>
    <t>Knipperlicht 7</t>
  </si>
  <si>
    <t>Knipperlicht 8</t>
  </si>
  <si>
    <t>Knipperlicht 9</t>
  </si>
  <si>
    <t>Knipperlicht 10</t>
  </si>
  <si>
    <t>Knipperlicht 11</t>
  </si>
  <si>
    <t>Knipperlicht 12</t>
  </si>
  <si>
    <t>NEE = 0</t>
  </si>
  <si>
    <t>JA = 1</t>
  </si>
  <si>
    <t>TOTAALSCORE</t>
  </si>
  <si>
    <t>Aantal arbeidsongevallen die beschouwd worden als ernstig</t>
  </si>
  <si>
    <t>Aantal werknemers die wegens ziekte afwezig geweest zijn gedurende een lange periode (meer dan 30 kalenderdagen)</t>
  </si>
  <si>
    <t>Aantal werknemers dat meerdere malen (meer dan drie keer) afwezig is geweest voor kortere perioden (minder dan 30 dagen)</t>
  </si>
  <si>
    <t>Aantal nieuw aangeworven personen</t>
  </si>
  <si>
    <t>Aantal personen dat de onderneming verlaten heeft</t>
  </si>
  <si>
    <t>NEE=0 JA=1</t>
  </si>
  <si>
    <t>Bespreking thema</t>
  </si>
  <si>
    <t>Totaalscore knipperlichten</t>
  </si>
  <si>
    <t>Interpretatie</t>
  </si>
  <si>
    <t>Bijlage</t>
  </si>
  <si>
    <t>Waarschuwing</t>
  </si>
  <si>
    <t>Nederlands</t>
  </si>
  <si>
    <t>NL</t>
  </si>
  <si>
    <t>FR</t>
  </si>
  <si>
    <t>Français</t>
  </si>
  <si>
    <t>Indicateur d'alerte</t>
  </si>
  <si>
    <t>Nombres</t>
  </si>
  <si>
    <t>Critère</t>
  </si>
  <si>
    <t>NON=0 OUI=1</t>
  </si>
  <si>
    <t>Indicateur d'alerte 1</t>
  </si>
  <si>
    <t>Indicateur d'alerte 2</t>
  </si>
  <si>
    <t>Indicateur d'alerte 3</t>
  </si>
  <si>
    <t>Indicateur d'alerte 4</t>
  </si>
  <si>
    <t>Indicateur d'alerte 5</t>
  </si>
  <si>
    <t>Indicateur d'alerte 6</t>
  </si>
  <si>
    <t>Indicateur d'alerte 7</t>
  </si>
  <si>
    <t>Indicateur d'alerte 8</t>
  </si>
  <si>
    <t>Indicateur d'alerte 9</t>
  </si>
  <si>
    <t>Indicateur d'alerte 10</t>
  </si>
  <si>
    <t>Indicateur d'alerte 11</t>
  </si>
  <si>
    <t>Indicateur d'alerte 12</t>
  </si>
  <si>
    <t>La survenance d’au moins un accident grave du travail durant l’année écoulée</t>
  </si>
  <si>
    <t>Nombre de travailleurs ayant été absents pour une longue durée (plus de 30 jours calendrier) pour cause de maladie</t>
  </si>
  <si>
    <t>La survenance d’au moins une absence de longue durée pour maladie durant l’année écoulée</t>
  </si>
  <si>
    <t>Nombre de personnes engagées</t>
  </si>
  <si>
    <t>Nombre de personnes qui ont quitté l’entreprise</t>
  </si>
  <si>
    <t>Le taux de rotation est anormalement élevé cette année</t>
  </si>
  <si>
    <t>Nombre de mutations internes demandées par des travailleurs</t>
  </si>
  <si>
    <t>Le nombre de mutations internes demandées au cours de l’année écoulée est anormalement élevé, compte tenu de la politique interne de l’entreprise / du département en matière de mobilité interne</t>
  </si>
  <si>
    <t>Aantal zelfdodingen en pogingen tot zelfdoding op de werkplaats of buiten de werkplaats maar die door de collega’s of door de 
familie geweten worden aan de arbeidssituatie</t>
  </si>
  <si>
    <t>Nombre de suicides et de tentatives de suicide qui ont eu lieu sur le lieu de travail ou qui sont attribués par les collègues ou la famille à la
situation de travail</t>
  </si>
  <si>
    <t>La survenance d’au moins un tel suicide ou tentative de suicide durant l’année écoulée</t>
  </si>
  <si>
    <t>Nombre de grèves et/ou arrêts collectifs de travail avec une revendication locale</t>
  </si>
  <si>
    <t>La survenance d’au moins une telle action collective durant l’année écoulée</t>
  </si>
  <si>
    <t>Nombre d’événements potentiellement traumatisants sur le lieu du travail auxquels un ou plusieurs travailleurs a/ont été confronté(s)</t>
  </si>
  <si>
    <t>La survenance d’au moins un tel évènement durant l’année écoulée</t>
  </si>
  <si>
    <t>La survenance d’au moins un changement important de structure au cours de l’année écoulée</t>
  </si>
  <si>
    <t>Paramètres</t>
  </si>
  <si>
    <t>Parameters</t>
  </si>
  <si>
    <t>NON = 0</t>
  </si>
  <si>
    <t>OUI = 1</t>
  </si>
  <si>
    <t>SCORE TOTAL</t>
  </si>
  <si>
    <t>Discussion du thème</t>
  </si>
  <si>
    <t>Vous êtes dans le vert.</t>
  </si>
  <si>
    <t>Il est important de prévenir les risques psychosociaux, c’est un travail de tous les jours.</t>
  </si>
  <si>
    <t>0,1 ou 2 indicateurs d’alerte :</t>
  </si>
  <si>
    <t>Si vous voulez affiner le prédiagnostic, vous pouvez remplir le module 2.</t>
  </si>
  <si>
    <t>3 ou 4 indicateurs d’alerte :</t>
  </si>
  <si>
    <t>Il est temps d’agir car la situation risque de se dégrader rapidement.</t>
  </si>
  <si>
    <t>Accordez prioritairement une attention aux indicateurs d’alerte relevés et remplissez le module 2 pour avoir une vue plus précise de la situation afin de pouvoir établir votre plan d’action.</t>
  </si>
  <si>
    <t>Plus de 4 indicateurs d’alerte :</t>
  </si>
  <si>
    <t>Vous êtes dans le rouge. La situation est grave.</t>
  </si>
  <si>
    <t>Remplissez sans attendre le module 2, établissez un plan d’action, fixez des priorités et agissez.</t>
  </si>
  <si>
    <t>Vous pouvez vous référer aux outils proposés sur le site du SPF Emploi, Travail et Concertation sociale.</t>
  </si>
  <si>
    <t>Score total indicateurs d'alerte</t>
  </si>
  <si>
    <t>http://www.werk.belgie.be/defaultTab.aspx?id=645</t>
  </si>
  <si>
    <t>Meer informatie over dit knipperlicht</t>
  </si>
  <si>
    <t>Plus d'informations sur cet indicateur d'alerte</t>
  </si>
  <si>
    <t>Deze gegevens kunnen worden verkregen bij het sociaal secretariaat of de personeelsdienst. In grotere ondernemingen kan men de IDPBW consulteren.</t>
  </si>
  <si>
    <t>Kies uw taal/Choisissez votre langue:</t>
  </si>
  <si>
    <t>Meer informatie</t>
  </si>
  <si>
    <t>Plus d'informations</t>
  </si>
  <si>
    <t>Interprétation</t>
  </si>
  <si>
    <t xml:space="preserve">Indien u meer informatie wenst over een bepaald knipperlicht, kan u op de link klikken voor meer informatie 
over het desbetreffende knipperlicht. </t>
  </si>
  <si>
    <t>Avertissement</t>
  </si>
  <si>
    <t>Attachement</t>
  </si>
  <si>
    <t>http://www.emploi.belgique.be/defaultTab.aspx?id=645</t>
  </si>
  <si>
    <t>Deze gegevens kunnen worden verkregen bij het sociaal secretariaat of de personeelsdienst.</t>
  </si>
  <si>
    <t>Het gaat hier om afwezigheden wegens ziekte van meer dan 30 aaneensluitende kalenderdagen. Let wel: afwezigheden als gevolg van bevallings- of ouderschapsverlof worden niet meegerekend. Langdurige afwezigheden hebben vaak een impact op de onderneming en op het psychosociaal welzijn van de werknemer; het is dus aangewezen om aandacht te besteden aan elke langdurige afwezigheid wegens ziekte.</t>
  </si>
  <si>
    <t>Hier moet rekening gehouden worden met afwezigheden wegens ziekte van minder dan 30 opeenvolgende kalenderdagen die meerdere malen bij dezelfde werknemer voorkwamen (meer dan 3 keer).</t>
  </si>
  <si>
    <t>https://www.nbb.be/nl/balanscentrale/modellen-van-de-jaarrekening/modellen-van-sociale-balans</t>
  </si>
  <si>
    <t>https://www.nbb.be/fr/centrale-des-bilans/etablir/modeles-des-comptes-annuels/bilan-social</t>
  </si>
  <si>
    <t>Dans les grandes entreprises, ces informations peuvent être trouvée dans le rapport annuel du SIPPT. Dans les petites entreprises, ces informations peuvent être demandées au SEPPT.</t>
  </si>
  <si>
    <t>Deze gegevens kunnen worden verkregen bij het sociaal secretariaat of de personeelsdienst. In grotere ondernemingen 
kan men de IDPBW consulteren.</t>
  </si>
  <si>
    <t>In grotere ondernemingen is deze informatie terug te vinden in het jaarverslag van de IDPBW. In kleinere ondernemingen kunnen deze gegevens opgevraagd worden bij de EDPBW.</t>
  </si>
  <si>
    <t>Un événement devient potentiellement traumatisant lorsqu’il comporte des risques de menaces pour la vie et/ou des risques de blessures et/ou lorsque l’intégrité physique ou psychologique de la personne a été menacée. Cet événement doit également provoquer, dans le chef de la personne qui en a été victime ou témoin, une peur intense, un sentiment d’horreur ou un sentiment d’impuissance.
Il s’agit souvent d’événements exceptionnels, négatifs, imprévisibles et incontrôlables.
Il peut s’agir par exemple d’un accident de travail, un vol à main armée, la tentative de suicide d’un collègue, l’agression physique par un patient ou encore l’agression psychologique par un client (tels que des menaces de représailles).
Le fait d’être confronté à un événement potentiellement traumatisant peut mener à un syndrome de stress post-traumatique. Toutefois, ce diagnostic est à établir par un spécialiste (médecin, psychiatre, psychologue...).</t>
  </si>
  <si>
    <t xml:space="preserve">Ces données peuvent être obtenues dans la publication annuelle  « bilan social ». Le calcul du taux de rotation permet de faire une comparaison annuelle. </t>
  </si>
  <si>
    <t>«</t>
  </si>
  <si>
    <t>Het aantal aangevraagde interne mutaties is het voorgaande jaar abnormaal hoog geweest, rekening houdend met het gevoerde personeelsbeleid inzake interne mobiliteit (op het vlak van de onderneming/van de werkeenheid)</t>
  </si>
  <si>
    <t>C</t>
  </si>
  <si>
    <t>D</t>
  </si>
  <si>
    <t>E</t>
  </si>
  <si>
    <t>F</t>
  </si>
  <si>
    <t>G</t>
  </si>
  <si>
    <t>H</t>
  </si>
  <si>
    <t>I</t>
  </si>
  <si>
    <t>J</t>
  </si>
  <si>
    <t>K</t>
  </si>
  <si>
    <t>L</t>
  </si>
  <si>
    <t>M</t>
  </si>
  <si>
    <t>N</t>
  </si>
  <si>
    <t>O</t>
  </si>
  <si>
    <t>La présence de demandes d'intervention psychosociales informelles peut également indiquer une ouverture au sein de l'entreprise pour discuter de thèmes psychosociaux.</t>
  </si>
  <si>
    <t>De aanwezigheid van informele verzoeken kan er ook op wijzen dat er openheid is binnen de onderneming om psychosociale 
thema's te bespreken.</t>
  </si>
  <si>
    <t xml:space="preserve">Met dit Excel-formulier kan u de eerste module van de knipperlichtentool psychosociale risico's op het werk aanvullen. 
In het tabblad "Groups" kan u de verschillende afdelingen/diensten binnen uw onderneming benoemen onder de kolomhoofding "Legende groepen". 
In het tabblad "Data collection" kan u alvast de gegevens verzamelen vooraleer u met de werkgroep van start gaat. De cijfergegevens dienen ingegeven te worden in de geel gemarkeerde cellen; enkel in deze cellen kan u zelf wijzigingen maken. De overige cellen worden automatisch aangevuld met cijfergegevens. Vul de gegevens in in de kolom van het voorafgaande jaar. 
Ga vervolgens naar het tabblad van de verschillende afdelingen. Dit tabblad kan u gebruiken voor de bespreking van de thema's in de werkgroep. De knipperlichten worden automatisch berekend op basis van de invoer van de gegevens in het tabblad "Data collection". In de geel gemarkeerde cellen onder kolomhoofding "Aanpassing criterium" kan u de criteria verfijnen voor uw onderneming (enkel voor tabblad A). In de geel gemarkeerde cellen onder kolomhoofding "Bespreking thema's" kan u noteren wat voor elk van de thema's besproken werd en kunnen eventuele afspraken vastgelegd worden.
U kunt op de link met "Meer informatie" klikken om meer informatie te krijgen over het desbetreffende knipperlicht.
Tenslotte, in het tabblad "Graph" kan u via samenvattende grafieken de evolutie zien met betrekking tot de knipperlichten. </t>
  </si>
  <si>
    <t>Aanpassing criterium</t>
  </si>
  <si>
    <t>Ajustement du critère</t>
  </si>
  <si>
    <t>Deze gegevens kunnen worden verkregen bij het sociaal secretariaat of de personeelsdienst. In grotere ondernemingen kan men het jaarverslag bij de IDPBW consulteren.</t>
  </si>
  <si>
    <t>Avec ce formulaire Excel, vous pouvez compléter le premier module de l'outil indicateur d'alerte des risques psychosociaux au travail.
Dans l'onglet « Groups », vous pouvez nommer les différents départements/services sous l'entête de colonne « Légende des groupes ».
Dans l'onglet « Data collection », vous pouvez déjà collecter les données avant de commencer avec le groupe de travail. Les données numériques doivent être entrées dans les cellules marquées en jaune; vous ne pouvez apporter que des modifications vous-même dans ces cellules. Les autres cellules sont automatiquement complétées par des données numériques. Entrez les données dans la colonne de l'année précédente.
Ensuite, allez à l'onglet des départements/services différents. Vous pouvez utiliser ces onglets pour discuter les thèmes en groupe de travail. Les indicateurs sont automatiquement calculés en fonction de l'entrée des données numériques dans l'onglet « Data collection ». Dans les cellules marquées en jaune sous l'entête de colonne « Ajustement du critère », vous pouvez affiner les critères de votre entreprise (seulement pour l'onglet A). Dans les cellules marquées en jaune sous l'entête de colonne « Discussion du thème », vous pouvez noter ce qui a été discuté pour chacun des thèmes et les accords possibles peuvent être enregistrés.
Vous pouvez cliquer sur le lien avec « Plus d'informations » pour obtenir plus d'informations sur l'indicateur d'alerte concerné.
Enfin, dans l'onglet « Graph », vous pouvez voir l'évolution des indicateurs d'alerte avec des graphiques sommaires.</t>
  </si>
  <si>
    <t>Het voorkomen van minstens één ernstig arbeidsongeval in de loop van het voorgaande jaar</t>
  </si>
  <si>
    <t xml:space="preserve">Deze gegevens zijn terug te vinden in de jaarlijkse publicatie “sociale balans”. Het berekenen van het verloop laat een jaarlijkse vergelijking toe. </t>
  </si>
  <si>
    <t>1. Ernstige arbeidsongevallen</t>
  </si>
  <si>
    <t>2. Afwezigheden van lange duur wegens ziekte</t>
  </si>
  <si>
    <t>3. Herhaalde kortdurende afwezigheden wegens ziekte</t>
  </si>
  <si>
    <t>4. Verloop (turnover)</t>
  </si>
  <si>
    <t>5. Interne personeelsmutaties</t>
  </si>
  <si>
    <t>9. Stakingen, collectieve werkonderbrekingen en vergelijkbare acties</t>
  </si>
  <si>
    <t>10. Mogelijks schokkende gebeurtenissen voorgevallen op de arbeidsplaats</t>
  </si>
  <si>
    <t>12. Structuurveranderingen binnen de onderneming</t>
  </si>
  <si>
    <t>1. Accidents graves du travail</t>
  </si>
  <si>
    <t>2. Absences de longue durée pour cause de maladie</t>
  </si>
  <si>
    <t>3. Absences de courte durée et répétées pour cause de maladie</t>
  </si>
  <si>
    <t>4. Taux de rotation (turnover)</t>
  </si>
  <si>
    <t>5. Mutations internes du personnel</t>
  </si>
  <si>
    <t>7. Demandes d’intervention psychosociale</t>
  </si>
  <si>
    <t>8. Suicides et tentatives de suicide liés au travail</t>
  </si>
  <si>
    <t>9. Grèves, arrêts collectifs de travail et autres actions connexes</t>
  </si>
  <si>
    <t>10. Evénements potentiellement traumatisants survenus au travail</t>
  </si>
  <si>
    <t>12. Changements de structure au sein de l’entreprise</t>
  </si>
  <si>
    <t>1. ERNSTIGE ARBEIDSONGEVALLEN</t>
  </si>
  <si>
    <t>2. LANGDURIGE AFWEZIGHEDEN</t>
  </si>
  <si>
    <t>3. HERHAALDE KORTDURENDE AFWEZIGHEDEN</t>
  </si>
  <si>
    <t>4. VERLOOP</t>
  </si>
  <si>
    <t>5. INTERNE MUTATIES</t>
  </si>
  <si>
    <t>7. PSYCHOSOCIALE VERZOEKEN</t>
  </si>
  <si>
    <t>8. ZELFDODING</t>
  </si>
  <si>
    <t>9. STAKING</t>
  </si>
  <si>
    <t>10. SCHOKKENDE GEBEURTENISSEN</t>
  </si>
  <si>
    <t>12. VERANDERING</t>
  </si>
  <si>
    <t>1. ACCIDENTS GRAVES DU TRAVAIL</t>
  </si>
  <si>
    <t>2. ABSENCES DE LONGUE DURÉE</t>
  </si>
  <si>
    <t>3. ABSENCES DE COURTE DURÉE ET RÉPÉTÉES</t>
  </si>
  <si>
    <t>4. TAUX DE ROTATION</t>
  </si>
  <si>
    <t>5. MUTATIONS INTERNES</t>
  </si>
  <si>
    <t>7. DEMANDES D'INTERVENTION PSYCHOSOCIALE</t>
  </si>
  <si>
    <t>8. SUICIDES</t>
  </si>
  <si>
    <t>9. GRÈVE</t>
  </si>
  <si>
    <t>10. ÉVÉNEMENTS TRAUMATISANTS</t>
  </si>
  <si>
    <t>12. CHANGEMENT</t>
  </si>
  <si>
    <t xml:space="preserve">Knipperlichten psychosociale risico's op het werk </t>
  </si>
  <si>
    <t xml:space="preserve">Indicateur d'alerte des risques psychosociaux au travail </t>
  </si>
  <si>
    <t>Module 1</t>
  </si>
  <si>
    <t>EXCEL - TOOL</t>
  </si>
  <si>
    <t>OUTIL - EXCEL</t>
  </si>
  <si>
    <t>Legende</t>
  </si>
  <si>
    <t>Légende</t>
  </si>
  <si>
    <t>Groupe</t>
  </si>
  <si>
    <t>Année</t>
  </si>
  <si>
    <t>Jaar/ Année</t>
  </si>
  <si>
    <t>Groep / Groupe</t>
  </si>
  <si>
    <t>Opgenomen</t>
  </si>
  <si>
    <t>Inclus</t>
  </si>
  <si>
    <t xml:space="preserve">Met dit Excel-formulier kan u de eerste module van de knipperlichtentool psychosociale risico's op het werk aanvullen. </t>
  </si>
  <si>
    <t>Avec ce formulaire Excel, vous pouvez compléter le premier module de l'outil indicateur d'alerte des risques psychosociaux au travail.</t>
  </si>
  <si>
    <t>Met deze module kan u op basis van cijfermatige gegevens nagaan of er gevolgen van mogelijke psychosociale risico's aanwezig zijn.</t>
  </si>
  <si>
    <t>https://www.beswic.be/nl</t>
  </si>
  <si>
    <t>https://www.beswic.be/fr</t>
  </si>
  <si>
    <t>4a. Nieuw Aangeworven Personen</t>
  </si>
  <si>
    <t>4b. Onderneming verlaten</t>
  </si>
  <si>
    <t>1. Accidents Graves du Travail</t>
  </si>
  <si>
    <t>2. Absences de Longue Durée</t>
  </si>
  <si>
    <t>3. Absences de Courte Durée Et Répétées</t>
  </si>
  <si>
    <t>4. Taux de Rotation</t>
  </si>
  <si>
    <t>5. Mutations Internes</t>
  </si>
  <si>
    <t>7. Demandes d'Intervention Psychosociale</t>
  </si>
  <si>
    <t>8. Suicides</t>
  </si>
  <si>
    <t>9. Grève</t>
  </si>
  <si>
    <t>10. Événements Traumatisants</t>
  </si>
  <si>
    <t>11. Dépendance</t>
  </si>
  <si>
    <t>12. Changement</t>
  </si>
  <si>
    <t>4a. Personnes Engagées</t>
  </si>
  <si>
    <t>4b. Quittés l'Entreprise</t>
  </si>
  <si>
    <t>Niet wijzigen!</t>
  </si>
  <si>
    <t>Ne modifiez pas!</t>
  </si>
  <si>
    <t>Waar gegevens verzamelen?</t>
  </si>
  <si>
    <t>Où consulter les données?</t>
  </si>
  <si>
    <t>Algemene regels</t>
  </si>
  <si>
    <t>Règles générales</t>
  </si>
  <si>
    <t>HOE DEZE EXCEL GEBRUIKEN?</t>
  </si>
  <si>
    <t>COMMENT UTILISER CET EXCEL ?</t>
  </si>
  <si>
    <t>Onder de hoofding Aantallen worden de absolute aantallen berekend.</t>
  </si>
  <si>
    <t>Onder de hoofding NEE / JA wordt bepaald of het om een knipperlicht gaat of niet.</t>
  </si>
  <si>
    <t>Les nombres absolus sont calculés sous la rubrique Nombres.</t>
  </si>
  <si>
    <t>Sous la rubrique NON / OUI, il est déterminé s'il s'agit d'un indicateur d'alerte ou non.</t>
  </si>
  <si>
    <t>Tabblad "Naam groep/jaar"</t>
  </si>
  <si>
    <t>Voor elke groep die aangemaakt is in de legende verschijnt er een tabblad met die naam.</t>
  </si>
  <si>
    <t>Pour chaque groupe créé dans la légende, un onglet portant ce nom apparaît.</t>
  </si>
  <si>
    <t>In kolom C staat het criterium dat gebruikt wordt om te bepalen of de parameter al dan niet een knipperlicht is.</t>
  </si>
  <si>
    <t>Tabblad "Interpretation"</t>
  </si>
  <si>
    <t>Tabblad "Graph"</t>
  </si>
  <si>
    <t>Dit tabblad bevat meer informatie ter verduidelijking van de verschillende knipperlichten.</t>
  </si>
  <si>
    <t>Cet onglet contient plus d'informations pour clarifier les différents indicateurs.</t>
  </si>
  <si>
    <t>Nee / Non</t>
  </si>
  <si>
    <t>Ja / Oui</t>
  </si>
  <si>
    <t>Deze Excel bevat een aantal achterliggende bewerkingen in de vorm van zogenaamde macros. Bij het openen van het Excel-document is het belangrijk om de macros te aanvaarden ("enable macros/ macro's inschakelen").</t>
  </si>
  <si>
    <t>Dit tabblad kan gebruikt worden voor de bespreking van de desbetreffende groep of het desbetreffende jaar.</t>
  </si>
  <si>
    <t>Dit tabblad bevat enkele grafieken met samenvattende cijfers van de verzamelde gegevens.</t>
  </si>
  <si>
    <t>De cijfers verschijnen automatisch op basis van de ingevoerde gegevens van het tabblad "Data collection".</t>
  </si>
  <si>
    <t>In dit tabblad kan u de gegevens die vóór de werkgroepbijeenkomst verzameld werden toevoegen.</t>
  </si>
  <si>
    <t>In kolom G heeft u de ruimte om de bespreking van het desbetreffende knipperlicht te noteren.</t>
  </si>
  <si>
    <t>Cet Excel contient un certain nombre d'opérations sous-jacentes sous la forme de macros. Lors de l'ouverture du document Excel, il est important d'accepter les macros ("enable macros/activer les macros").</t>
  </si>
  <si>
    <t>Tabblad "Groups - Years"</t>
  </si>
  <si>
    <t>Onglet « Groups - Years »</t>
  </si>
  <si>
    <t>Tabblad "Data collection"</t>
  </si>
  <si>
    <t>Onglet « Data collection »</t>
  </si>
  <si>
    <t>Cet onglet vous permet d'ajouter les informations recueillies avant la réunion du groupe de travail.</t>
  </si>
  <si>
    <t>Wanneer u op de link met Meer informatie klikt in kolom S, komt u terecht op het tabblad "Interpretation", waar u meer informatie over een specifiek knipperlicht kan vinden.</t>
  </si>
  <si>
    <t>Onglet « Nom du groupe/ de l'année »</t>
  </si>
  <si>
    <t>Cet onglet peut être utilisé pour discuter le groupe ou l'année concerné(e).</t>
  </si>
  <si>
    <t>Wanneer u op de link met Meer informatie (kolom E) klikt, komt u terecht op het tabblad "Interpretation", waar u meer informatie over een specifiek knipperlicht kan vinden.</t>
  </si>
  <si>
    <t>Lorsque vous cliquez sur le lien Plus d'informations dans la colonne E, vous vous trouvez sur l'onglet « Interpretation », où vous pouvez trouver plus d'informations sur l'indicateur d'alerte correspondant.</t>
  </si>
  <si>
    <t>Dans la colonne G, vous avez l'espace pour noter la discussion sur l' indicateur correspondant.</t>
  </si>
  <si>
    <t>Onglet « Interpretation »</t>
  </si>
  <si>
    <t>Onglet « Graph »</t>
  </si>
  <si>
    <t>Les chiffres apparaissent automatiquement dans cet onglet en fonction des données saisies dans l'onglet « Data collection ».</t>
  </si>
  <si>
    <t>Pour la plupart des indicateurs, ce calcul est effectué automatiquement. Pour les indicateurs 4 et 5, une évaluation séparée doit être effectuée. (Par exemple: Ces chiffres sont-ils anormalement élevés ?)</t>
  </si>
  <si>
    <t>Extra informatie</t>
  </si>
  <si>
    <t>http://www.werk.belgie.be/defaultTab.aspx?id=645
https://www.fedris.be/nl/
https://www.beswic.be/nl/themas/arbeidsongevallen</t>
  </si>
  <si>
    <t>http://www.emploi.belgique.be/defaultTab.aspx?id=645
https://www.fedris.be/fr/
https://www.beswic.be/nl/themas/arbeidsongevallen</t>
  </si>
  <si>
    <r>
      <rPr>
        <u/>
        <sz val="11"/>
        <color theme="1"/>
        <rFont val="Arial"/>
      </rPr>
      <t>Websites NL:</t>
    </r>
    <r>
      <rPr>
        <sz val="11"/>
        <color theme="1"/>
        <rFont val="Arial"/>
        <family val="2"/>
      </rPr>
      <t xml:space="preserve">
https://www.beswic.be/nl/themas/gezondheid-van-de-werknemer
https://www.beswic.be/nl/themas/terug-aan-het-werk
</t>
    </r>
    <r>
      <rPr>
        <u/>
        <sz val="11"/>
        <color theme="1"/>
        <rFont val="Arial"/>
      </rPr>
      <t>Websites FR:</t>
    </r>
    <r>
      <rPr>
        <sz val="11"/>
        <color theme="1"/>
        <rFont val="Arial"/>
        <family val="2"/>
      </rPr>
      <t xml:space="preserve">
https://www.beswic.be/fr/themes/sante-du-travailleur
https://www.beswic.be/fr/themes/retour-au-travail</t>
    </r>
    <r>
      <rPr>
        <sz val="11"/>
        <color theme="1"/>
        <rFont val="Calibri"/>
        <family val="2"/>
        <scheme val="minor"/>
      </rPr>
      <t xml:space="preserve">
</t>
    </r>
  </si>
  <si>
    <r>
      <rPr>
        <u/>
        <sz val="11"/>
        <color theme="1"/>
        <rFont val="Arial"/>
      </rPr>
      <t>Website NL</t>
    </r>
    <r>
      <rPr>
        <sz val="11"/>
        <color theme="1"/>
        <rFont val="Arial"/>
        <family val="2"/>
      </rPr>
      <t>: https://www.nbb.be/nl/balanscentrale/opmaken/sociale-balans</t>
    </r>
  </si>
  <si>
    <r>
      <rPr>
        <u/>
        <sz val="11"/>
        <color theme="1"/>
        <rFont val="Arial"/>
      </rPr>
      <t>Website FR</t>
    </r>
    <r>
      <rPr>
        <sz val="11"/>
        <color theme="1"/>
        <rFont val="Arial"/>
        <family val="2"/>
      </rPr>
      <t>: https://www.nbb.be/fr/centrale-des-bilans/etablir/modeles-des-comptes-annuels/bilan-social</t>
    </r>
  </si>
  <si>
    <t>Het gaat om stakingen waarbij de eisen betrekking hebben op het lokale niveau. Solidariteitsacties die werden georganiseerd op het sectoraal, nationaal of regionaal vlak komen niet in aanmerking, evenmin als het respecteren van een minuut symbolische stilte in het kader van een herdenking.</t>
  </si>
  <si>
    <t>Een gebeurtenis kan potentieel traumatiserend zijn wanneer ze tot de dood of tot verwondingen kan leiden of een bedreiging inhoudt voor de lichamelijke of psychische integriteit van de persoon die hieraan werd blootgesteld. Bij iemand die slachtoffer of getuige was, kan een dergelijke gebeurtenis intense schrikreacties of gevoelens van afschuw of onmacht in de hand werken.
Het gaat hier vaak om uitzonderlijke, negatieve gebeurtenissen van onvoorzienbare en oncontroleerbare aard.
Voorbeelden zijn een arbeidsongeval, een gewapende overval, een poging tot zelfdoding van een collega, fysieke agressie door een patiënt of ook wel psychologische agressie door een klant (zoals het dreigen met represailles).
Het geconfronteerd worden met een mogelijkerwijze traumatiserend gebeuren kan leiden tot een posttraumatisch stress- syndroom. Deze diagnose moet evenwel overgelaten worden aan een specialist (arts, psychiater, psycholoog…).</t>
  </si>
  <si>
    <t>Dit onderzoek wordt gefinancierd door de Minister van Sociale Zaken en Volksgezondheid in samenwerking met de Federale Overheidsdienst Werkgelegenheid, Arbeid en Sociaal Overleg, in het kader van nieuwe initiatieven met betrekking tot burn-out.</t>
  </si>
  <si>
    <t>Cette recherche est financée par la ministre des affaires sociales et de la santé publique, en collaboration avec le Service Public Fédéral (SPF) Emploi, Travail et Concertation Sociale, dans le cadre des nouvelles initiatives relatives au burnout.</t>
  </si>
  <si>
    <t>Avec cet Excel, vous pouvez
  - surveiller l'évolution des indicateurs d'alerte dans le temps au sein de l'organisation ou au sein d'un département / service 
OU
  - comparer des différents départements / services</t>
  </si>
  <si>
    <t>Als u op cel A1 klikt kan u via een uitklapbaar menu kiezen of u de analyse per jaar (jaar / année) of per afdeling / dienst / departement (groep / groupe) wil maken.</t>
  </si>
  <si>
    <t>Si vous cliquez sur la cellule A1, vous pouvez choisir dans un menu déroulant si vous voulez faire une analyse par année (jaar / année) ou par département ou service (groep / groupe).</t>
  </si>
  <si>
    <t>Vervolgens kan u in de legende de naam van de desbetreffende groep of het desbetreffende jaartal aanpassen. De ingegeven benamingen worden dan in alle tabbladen automatisch aangepast. Bijvoorbeeld, tabblad 'A' wordt 'Groep 1'. Het tabblad 'Groep 1' kan nu gebruikt worden voor de bespreking van de eerste groep.</t>
  </si>
  <si>
    <t xml:space="preserve">In kolom B kan u aangeven hoeveel groepen of jaartallen u met elkaar wilt vergelijken. Bijvoorbeeld, wanneer 3 groepen of 3 jaartallen vergeleken zullen worden, hoeft u alleen de eerste 3 groepen / jaartallen op JA te zetten. Deze groepen verschijnen dan in het tabblad "Data collection" en "Graph", en er verschijnt ook een afzonderlijk tabblad voor elk van deze groepen. </t>
  </si>
  <si>
    <t xml:space="preserve">Dans la colonne B, vous pouvez décider combien de groupes ou d’années seront comparé(e)s. Par exemple, lorsque 3 groupes ou 3 années sont comparé(e)s, seuls les 3 premie(è)r(e)s groupes / années doivent être défini(e)s en OUI. Ces groupes apparaissent alors dans les onglets « Data collection » et « Graph », et un onglet séparé pour chacun de ces groupes apparaît également. </t>
  </si>
  <si>
    <t>Voor de meeste knipperlichten gebeurt deze berekening automatisch. Voor knipperlicht 4 en 5 moet er een aparte evaluatie gemaakt worden. (Bijvoorbeeld: Zijn dit abnormaal hoge cijfers?)</t>
  </si>
  <si>
    <t>La colonne C contient le critère utilisé pour déterminer si le paramètre est un indicateur d'alerte ou non.</t>
  </si>
  <si>
    <t>In de grafiek vanaf lijn 16 "Grafiek absolute aantallen" verschijnen de absolute aantallen van de verschillende knipperlichten, met een vergelijking tussen verschillende groepen of over verschillende jaren.</t>
  </si>
  <si>
    <t>U moet in bepaalde cellen zelf gegevens of informatie toevoegen. Deze cellen hebben een gele achtergrond. (Achter sommige cellen met een gele achtergrond zit een formule om de taal te bepalen. Deze mag u echter WEL overschrijven door hierin te noteren). De cellen met een witte achtergrond bevatten automatische berekeningen op basis van de eerder toegevoegde gegevens of informatie. Voeg zelf geen gegevens of informatie toe binnen de cellen met een witte achtergrond. Dit heeft namelijk als gevolg dat de formules overschreven worden, waardoor de berekeningen niet meer correct zijn.</t>
  </si>
  <si>
    <t xml:space="preserve">In het tabblad "Groups - Years" kan u de verschillende afdelingen / diensten / departementen binnen uw onderneming benoemen of de jaartallen aanvullen onder de kolomhoofding "Legende". </t>
  </si>
  <si>
    <t>Met deze Excel kan u
  - de evolutie van de knipperlichten over de tijd nagaan binnen de ganse onderneming of binnen 1 afdeling / dienst / departement 
OF
  - verschillende afdelingen / diensten / departementen met elkaar vergelijken</t>
  </si>
  <si>
    <t>In kolom D kan u een alternatief criterium, aangepast aan de onderneming, definiëren. Het is belangrijk om dit neer te schrijven in deze kolom, zodat hetzelfde criterium kan gebruikt worden voor verschillende groepen / jaren.</t>
  </si>
  <si>
    <t>8. (Pogingen tot) zelfdoding met een ondernemingsgebonden oorzaak</t>
  </si>
  <si>
    <t>Aantal interne mutaties op aanvraag van de betrokken werknemers</t>
  </si>
  <si>
    <t>Minstens één dergelijke procedure in de loop van het voorgaande jaar</t>
  </si>
  <si>
    <t>6. PROCEDURES</t>
  </si>
  <si>
    <t>Dans l'onglet « Groups - Years », vous pouvez nommer les différents départements / services de votre entreprise ou compléter les années sous l'entête de colonne « Légende des groupes ».</t>
  </si>
  <si>
    <t>Le taux de rotation est un indicateur décrivant le rythme de renouvellement des effectifs dans une organisation. Il correspond au nombre cumulé d’entrées (embauches) et de départs (démissions, licenciements, départs pendant la période d’essai) de travailleurs durant une période donnée (par exemple, une année). Il existe plusieurs modes de calcul de ce taux. Si l’entreprise n’a pas développé un tel indice, elle peut utiliser la formule suivante:
Taux de rotation = somme des taux d’entrées et de sorties divisée par 2
Taux d’entrées = (nombre de recrutements de l’année divisé par les effectifs totaux du début de l’année) x100
Taux de sorties = (nombre de départs de l’année divisé par les effectifs totaux du début de l’année) x 100
Dans le calcul de ce taux, il ne faut pas prendre en compte les départs à la pension, les mutations internes, ni les départs pour cause d’invalidité au sens de la législation INAMI ou de décès. Par contre, il est possible de prendre en compte ou non les départs suite à la fin d’un contrat à durée déterminée (CDD), d’un contrat d’intérimaire, d’un contrat d’étudiant ou de chômage avec complément d’entreprise (autrefois appelé prépension). Un repère qui peut être utilisé est de savoir si le travailleur quitte ou non le payroll de l’entreprise.</t>
  </si>
  <si>
    <t>Aantal incidenten op de arbeidsplaats die verband houden met het gebruik van alcohol, medicatie of andere drugs</t>
  </si>
  <si>
    <t>Nombre d'incidents sur le lieu de travail liés à la consommation d'alcool, de médicaments ou d'autres drogues</t>
  </si>
  <si>
    <t>Het voorkomen van minstens één incident als gevolg van middelengebruik in de loop van het voorgaande jaar</t>
  </si>
  <si>
    <t>11. Functioneringsproblemen ten gevolge van middelengebruik</t>
  </si>
  <si>
    <t>11. Problèmes fonctionnels dus à la consommation d'alcool et d'autres drogues</t>
  </si>
  <si>
    <t>Il s’agit de prendre en compte le nombre de comportements liés à la consommation de substances psychoactives (alcool, cannabis, amphétamines ou autres drogues, médicaments psychoactifs tels que les somnifères, les calmants, les antidépresseurs et les antalgiques) uniquement si cette consommation a entraîné des conséquences négatives sur l’efficacité et la sécurité au travail. Les dysfonctionnements sur le lieu de travail peuvent apparaître à différents niveaux: la psychomotricité, les fonctions cognitives, les changements d’humeur, le comportement et les relations avec les autres.
Exemples de dysfonctionnements: une mauvaise manoeuvre d’un véhicule de chantier par un travailleur, une moindre vigilance d’un opérateur en salle de contrôle des machines dans une centrale nucléaire, une dispute entre collègues suite à une réunion de midi trop arrosée.
Remarquons que la possibilité d’une dépendance à internet peut être incluse, dans la mesure où cela poserait problème pour le fonctionnement au travail.
Ces données sont délicats et doivent être traitées de manière anonyme.</t>
  </si>
  <si>
    <t>Il s’agit de prendre en compte les demandes d’intervention psychosociales informelles et formelles des travailleurs. En effet, un travailleur qui estime subir un dommage découlant de risques psychosociaux au travail peut faire appel à la procédure interne dans l’entreprise. Le travailleur peut demander l’intervention de la personne de confiance ou du conseiller en prévention aspects psychosociaux en vue de chercher une solution au moyen de la voie informelle. Cette intervention informelle peut être demandée tant pour des faits de violence, de harcèlement moral ou sexuel que pour toute autre situation où il est question de souffrance psychosociale au travail. Une demande d’intervention psychosociale formelle peut être introduite uniquement auprès du conseiller en prévention aspects psychosociaux. L’objectif de cette intervention consiste à demander à l’employeur de prendre des mesures de prévention appropriées.
Dans la réglementation relative à la prévention des RPS au travail (2014), les dispositions légales développent la prévention de l’ensemble de ces risques et ne se focalisent plus uniquement sur la prévention de la violence et du harcèlement moral ou sexuel au travail. Des mécanismes ont été élaborés pour promouvoir la prévention des risques psychosociaux au niveau collectif. Lorsque la prévention au niveau collectif n’a pas pu prévenir la survenance de situations dommageables le travailleur qui estime subir un dommage à sa santé découlant des risques psychosociaux au travail a accès à ces procédures internes.
NOTE: La présence de demandes d'intervention psychosociales informelles peut également indiquer une ouverture au sein de l'entreprise pour discuter de thèmes psychosociaux.</t>
  </si>
  <si>
    <r>
      <rPr>
        <u/>
        <sz val="11"/>
        <rFont val="Arial"/>
      </rPr>
      <t>Websites NL</t>
    </r>
    <r>
      <rPr>
        <sz val="11"/>
        <rFont val="Arial"/>
        <family val="2"/>
      </rPr>
      <t xml:space="preserve">: 
https://www.beswic.be/nl/themas/gezondheid-van-de-werknemer/alcohol-en-drugs
https://www.vad.be
www.cnt-nar.be/CAO-COORD/cao-100.pdf
</t>
    </r>
    <r>
      <rPr>
        <u/>
        <sz val="11"/>
        <rFont val="Arial"/>
      </rPr>
      <t>Websites FR</t>
    </r>
    <r>
      <rPr>
        <sz val="11"/>
        <rFont val="Arial"/>
        <family val="2"/>
      </rPr>
      <t>: 
https://www.beswic.be/fr/themes/sante-du-travailleur/alcool-et-drogues
http://lepelican-asbl.be/
www.cnt-nar.be/CCT-COORD/cct-100.pdf</t>
    </r>
  </si>
  <si>
    <t>11. MIDDELENGEBRUIK</t>
  </si>
  <si>
    <t>11. CONSOMMATION DE SUBSTANCES</t>
  </si>
  <si>
    <r>
      <t xml:space="preserve">Het verlooppercentage is een </t>
    </r>
    <r>
      <rPr>
        <u/>
        <sz val="11"/>
        <color theme="1"/>
        <rFont val="Arial"/>
      </rPr>
      <t xml:space="preserve">knipperlicht dat </t>
    </r>
    <r>
      <rPr>
        <sz val="11"/>
        <color theme="1"/>
        <rFont val="Arial"/>
        <family val="2"/>
      </rPr>
      <t>het tempo van vernieuwing van het personeelsbestand in de onderneming beschrijft. Het stemt overeen met het totale aantal aanwervingen en ontslagen (afdanking, vrijwillig ontslag, verbreking van de arbeidsovereenkomst tijdens de proefperiode) van werknemers gedurende een bepaalde periode (bv. één jaar). Er bestaan verschillende manieren om deze parameter te berekenen. Indien de onderneming geen eigen index hanteert, kan ze gebruik maken van de volgende formule:
Verlooppercentage = som van het aanwervingspercentage en het ontslagpercentage gedeeld door 2
Aanwervingspercentage = (aantal aanwervingen gedurende het jaar gedeeld door het totale aantal effectieven bij het begin van het jaar) x 100
Ontslagpercentage = (aantal ontslagen gedurende het jaar gedeeld door het totale aantal effectieven bij het begin van het jaar) x 100
Bij het berekenen van deze percentages moeten pensioneringen, interne mutaties  of verbrekingen van de arbeidsovereenkomst om reden van invaliditeit (zoals gedefinieerd door het stelsel van de ziekteverzekering) of overlijden niet worden meegeteld. Anderzijds kan men naar keuze al dan niet rekening houden met tijdelijke arbeidsovereenkomsten, uitzendkrachten (interimarissen) en jobstudenten, of met werkloosheid met bedrijfstoeslag (het vroegere brugpensioen). Het feit dat de betrokkene al dan niet op de loonlijst van de onderneming blijft staan kan hiervoor een criterium zijn.</t>
    </r>
  </si>
  <si>
    <r>
      <rPr>
        <u/>
        <sz val="11"/>
        <color theme="1"/>
        <rFont val="Arial"/>
      </rPr>
      <t xml:space="preserve">Dit knipperlicht </t>
    </r>
    <r>
      <rPr>
        <sz val="11"/>
        <color theme="1"/>
        <rFont val="Arial"/>
        <family val="2"/>
      </rPr>
      <t>behandelt gevoelige informatie. Voorzichtigheid geboden bij de bespreking en eventuele verspreiding ervan. 
Indien het aantal pogingen niet gekend is, kan men opteren voor een alternatieve parameter, het 'Aantal zelfdodingen'.</t>
    </r>
  </si>
  <si>
    <r>
      <rPr>
        <u/>
        <sz val="11"/>
        <color theme="1"/>
        <rFont val="Arial"/>
      </rPr>
      <t>Dit knipperlicht</t>
    </r>
    <r>
      <rPr>
        <sz val="11"/>
        <color theme="1"/>
        <rFont val="Arial"/>
        <family val="2"/>
      </rPr>
      <t xml:space="preserve"> behandelt zeer gevoelige gegevens. Voorzichtigheid geboden bij de bespreking en eventuele verspreiding ervan. </t>
    </r>
  </si>
  <si>
    <r>
      <t xml:space="preserve">Blijf echter de evolutie van de </t>
    </r>
    <r>
      <rPr>
        <u/>
        <sz val="11"/>
        <color theme="1"/>
        <rFont val="Arial"/>
      </rPr>
      <t>knipperlichten</t>
    </r>
    <r>
      <rPr>
        <sz val="11"/>
        <color theme="1"/>
        <rFont val="Arial"/>
        <family val="2"/>
      </rPr>
      <t xml:space="preserve"> opvolgen.</t>
    </r>
  </si>
  <si>
    <t>Kolom F bevat een (automatisch) overzicht van de parameters die een knipperlicht zijn en deze die geen knipperlicht zijn, op basis van de gegegevens die u hebt toegegevoegd aan het tabblad "Data collection". In cel F21 kunt u vervolgens zien hoeveel knipperlichten uw onderneming telt.</t>
  </si>
  <si>
    <t>La colonne F indique automatiquement si le paramètre est un indicateur d'alerte ou non, en fonction des données saisies dans l'onglet « Data collection ». Dans la cellule F21, vous pouvez ensuite voir combien d'indicateurs d'alerte il y a dans votre entreprise.</t>
  </si>
  <si>
    <t>Bij maximaal 2 knipperlichten kleurt de cel groen. Bij 3 tot 4 knipperlichten kleurt de cel oranje. Bij meer dan 4 knipperlichten kleurt de cel rood. Daaronder kan u zien welke de aan te raden volgende stappen zijn bij elk van deze kleuren.</t>
  </si>
  <si>
    <t>Avec un maximum de 2 indicateurs d'alerte, la cellule devient verte. Au bout de 3 ou 4 indicateurs d'alerte, la cellule devient orange. S'il y a plus de 4 indicateurs d'alerte, la cellule devient rouge. En dessous, vous pouvez voir quelles sont les prochaines étapes recommandées pour chacune de ces couleurs.</t>
  </si>
  <si>
    <t>Kolom B beschrijft waar u de te verzamelen gegevens kan vinden.</t>
  </si>
  <si>
    <t>Kolom C geeft meer informatie over hoe u het desbetreffende knipperlicht kan interpreteren.</t>
  </si>
  <si>
    <t>Kolom D bevat voor enkele specifieke knipperlichten een verwijzing naar externe informatiebronnen.</t>
  </si>
  <si>
    <t>La colonne C fournit de plus amples renseignements sur la façon d'interpréter l'indicateur.</t>
  </si>
  <si>
    <t>Pour certains indicateurs spécifiques, la colonne D contient une référence à des sources externes consultables.</t>
  </si>
  <si>
    <t>Le graphique de la ligne 16 « Graphique nombres absolus » montre les chiffres absolus des différents indicateurs, avec une comparaison entre différents groupes ou années.</t>
  </si>
  <si>
    <t>In de grafiek vanaf lijn 26 "Totaalscore knipperlichten" verschijnt de som van het aantal knipperlichten (max 12!), met een vergelijking tussen verschillende groepen of over verschillende jaren.</t>
  </si>
  <si>
    <t>Dans le graphique de la ligne 26 « Score total indicateurs d'alerte » apparaît la somme du nombre d'indicateurs (max 12 !), avec une comparaison entre différents groupes ou années.</t>
  </si>
  <si>
    <r>
      <t xml:space="preserve">Het aantal formele en informele </t>
    </r>
    <r>
      <rPr>
        <u/>
        <sz val="11"/>
        <color theme="1"/>
        <rFont val="Arial"/>
      </rPr>
      <t>verzoeken</t>
    </r>
    <r>
      <rPr>
        <sz val="11"/>
        <color theme="1"/>
        <rFont val="Arial"/>
        <family val="2"/>
      </rPr>
      <t xml:space="preserve"> tot een psychosociale interventie, gericht aan de vertrouwenspersoon of de 
interne/externe preventieadviseur psychosociale aspecten</t>
    </r>
  </si>
  <si>
    <t>7. Verzoeken tot een psychosociale interventie</t>
  </si>
  <si>
    <t>Het gaat hier om verzoeken van werknemers voor een formele of informele interventie op psychosociaal vlak. Een werknemer die van mening is dat hij schade oploopt ten gevolge van psychosociale risico’s op het werk kan een beroep doen op een bedrijfsinterne procedure. De werknemer kan een interventie verzoeken vanwege de vertrouwenspersoon of de preventieadviseur psychosociale aspecten om via een informele weg een oplossing te zoeken. Deze informele interventie kan worden verzocht voor feiten die zowel te maken hebben met geweld, pesten of ongewenst seksueel gedrag als met gelijk welke andere situatie waarbij er sprake is van psychosociaal lijden op het werk. Een verzoek tot een formele psychosociale interventie kan uitsluitend worden gericht aan een preventieadviseur psychosociale aspecten. De bedoeling van een dergelijke interventie is de werkgever te vragen om gepaste preventiemaatregelen te nemen. 
De wettelijke schikkingen vervat in de reglementering met betrekking tot de voorkoming van PSR op het werk (2014) betreffen het geheel van deze risico’s en beperken zich niet langer tot de preventie van geweld, pesten en ongewenst seksueel gedrag op het werk. Zij voorzien in mechanismen die moeten uitmonden in de preventie van psychosociale risico’s op collectief vlak. Wanneer dergelijke collectieve preventiemaatregelen het optreden van schadelijke situaties niet kunnen voorkomen, kan de werknemer die van mening is dat hij/zij gezondheidsschade oploopt als gevolg van psychosociale risico’s op het werk zich beroepen op deze bedrijfsinterne procedures.
NOOT: De aanwezigheid van informele verzoeken kan er ook op wijzen dat er openheid is binnen de onderneming om psychosociale 
thema's te bespreken.</t>
  </si>
  <si>
    <r>
      <t>Websites NL</t>
    </r>
    <r>
      <rPr>
        <sz val="11"/>
        <rFont val="Arial"/>
        <family val="2"/>
      </rPr>
      <t xml:space="preserve">:
https://www.fedris.be/nl/
https://www.beswic.be/nl/themas/arbeidsongevallen
</t>
    </r>
    <r>
      <rPr>
        <u/>
        <sz val="11"/>
        <rFont val="Arial"/>
      </rPr>
      <t>Websites FR</t>
    </r>
    <r>
      <rPr>
        <sz val="11"/>
        <rFont val="Arial"/>
        <family val="2"/>
      </rPr>
      <t>:
https://www.fedris.be/fr/
https://www.beswic.be/fr/themes/accidents-du-travail</t>
    </r>
  </si>
  <si>
    <t>Belangrijke wijzigingen in de organisatie van de onderneming (herstructurering, fusie, overname, collectief ontslag, grootschalige wijziging van de werkorganisatie, …)</t>
  </si>
  <si>
    <t xml:space="preserve">Changements importants de structure au sein de l’entreprise (restructuration, fusion, acquisition, licenciement collectif, changement à grande échelle de l’organisation du travail, …) </t>
  </si>
  <si>
    <t>Besteed prioritair aandacht aan de knipperlichten die uit de tabel naar voren komen en vul module 2 in om een duidelijker beeld 
van de situatie te bekomen en uw actieplan te kunnen opstellen.</t>
  </si>
  <si>
    <t>Dit slaat op gevallen waarbij een vermoeden is van disfunctioneren bij de werknemer, en waarvoor reeds een interne disciplinaire procedure werd opgestart (bv. tuchtprocedure, negatieve evaluatie).
Daarnaast slaat dit ook op gevallen waarbij de werknemer meent ontslagen te zijn op een manier die in strijd is met de reglementering (bv. ontslag tijdens zwangerschap, ontslag van een vakbondsafgevaardigde, ontslag om dringende reden zonder duidelijke argumentatie,…) en die door deze werknemer werden betwist voor de arbeidsrechtbank.</t>
  </si>
  <si>
    <t>Hiermee worden bedoeld belangrijke wijzigingen in de ondernemingsstructuur. De taakgroep moet uitmaken in welke mate wijzigingen in de ondernemingsstructuur als “belangrijk” worden beschouwd. Het kan gaan over herstructureringen, fusie-operaties, overnames of aankoop door of van een derde onderneming, uitbreiding, reorganisaties, snelle wijzigingen van het personeelsbestand, collectief ontslag, grootschalige veranderingen in de arbeidsorganisatie, …</t>
  </si>
  <si>
    <t>Seront pris en compte les changements importants de structure au sein de l’entreprise. Il appartient au groupe de travail de déterminer dans quelle mesure ces changements dans la structure de l’entreprise sont « importants ». Il peut s’agir par exemple de restructuration, rachat-fusion-absorption, acquisition, redéploiement, développement très rapide de l’effectif, licenciement collectif, changement à grande échelle de l’organisation du travail, …</t>
  </si>
  <si>
    <t>Hier moeten gedragingen in rekening gebracht worden die verband houden met het gebruik van psychoactieve stoffen (alcohol, cannabis, amfetamines of andere drugs, psychoactieve medicamenten zoals slaap- of kalmeringsmiddelen, antidepressiva en pijnstillers), op voorwaarde dat het gebruik ervan negatieve gevolgen heeft voor de prestaties en de veiligheid op het werk. Dit disfunctioneren op de arbeidsplek kan zich op meerdere niveaus uiten: psychomotorische vaardigheden, cognitieve functies, stemmingswisselingen, het gedrag tegenover en de relaties met anderen.
Voorbeelden van disfunctioneren zijn: fouten bij het besturen van een werfmachine, afname van de waakzaamheid van een operator in de controlekamer van een kerncentrale, een dispuut tussen collega’s na een lunchvergadering waar alcohol geserveerd werd, ...
Hieronder kan ook een internetverslaving vallen, in de mate waarin dit tot problemen leidt bij de beroepsuitoefening.
Deze gegevens zijn gevoelig en dienen op een anonieme manier behandeld te worden.</t>
  </si>
  <si>
    <t>La survenance d'au moins une telle demande d’intervention au cours de l’année écoulée</t>
  </si>
  <si>
    <t>La survenance d'au moins une telle procédure durant l’année écoulée</t>
  </si>
  <si>
    <t>Aantal (interne) procedures opgestart binnen de onderneming naar aanleiding van het disfunctioneren van een werknemer</t>
  </si>
  <si>
    <t>Nombre de procédures en cas de dysfonctionnements avérés de travailleurs</t>
  </si>
  <si>
    <r>
      <t xml:space="preserve">Het gaat hier over werknemers die op hun eigen aanvraag van afdeling / dienst / departement veranderden in de loop van het voorgaande jaar.
Wanneer u afdelingen / diensten / departementen met elkaar vergelijkt, gaat het enkel om de werknemers die de afdeling /dienst / departement verlaten, maar binnen de onderneming blijven.
</t>
    </r>
    <r>
      <rPr>
        <sz val="11"/>
        <color rgb="FFFF0000"/>
        <rFont val="Arial"/>
        <family val="2"/>
      </rPr>
      <t>NOOT: Soms kunnen interne personeelsmutaties duiden op een grote openheid om verschillende functies uit te proberen binnen de eigen organisatie. Dan is deze indicator eerder een troef dan een aandachtspunt.</t>
    </r>
  </si>
  <si>
    <r>
      <t xml:space="preserve">Les mutations internes correspondent aux travailleurs qui ont demandé à changer de département / service au cours de l’année écoulée.
Lorsque vous comparez les départements / services, seuls les travailleurs qui quittent le département / service, mais restent dans l'entreprise, sont concernés.
</t>
    </r>
    <r>
      <rPr>
        <sz val="11"/>
        <color rgb="FFFF0000"/>
        <rFont val="Arial"/>
        <family val="2"/>
      </rPr>
      <t xml:space="preserve">
NOTE: Parfois, les mutations internes peuvent indiquer une grande ouverture pour essayer des fonctions différentes au sein de l'entreprise. Dans ce cas, cet indicateur est un atout plutôt qu'un point d'attention.</t>
    </r>
  </si>
  <si>
    <r>
      <rPr>
        <u/>
        <sz val="11"/>
        <rFont val="Arial"/>
      </rPr>
      <t>Website NL</t>
    </r>
    <r>
      <rPr>
        <sz val="11"/>
        <rFont val="Arial"/>
        <family val="2"/>
      </rPr>
      <t xml:space="preserve">: https://www.beswic.be/nl/themas/psychosociale-risicos-psr/actiemiddelen-voor-de-werknemers
</t>
    </r>
    <r>
      <rPr>
        <u/>
        <sz val="11"/>
        <rFont val="Arial"/>
      </rPr>
      <t>Website FR</t>
    </r>
    <r>
      <rPr>
        <sz val="11"/>
        <rFont val="Arial"/>
        <family val="2"/>
      </rPr>
      <t>: https://www.beswic.be/fr/themes/risques-psychosociaux-rps/moyens-daction-pour-les-travailleurs</t>
    </r>
  </si>
  <si>
    <r>
      <rPr>
        <u/>
        <sz val="11"/>
        <rFont val="Arial"/>
      </rPr>
      <t>Website NL</t>
    </r>
    <r>
      <rPr>
        <sz val="11"/>
        <rFont val="Arial"/>
        <family val="2"/>
      </rPr>
      <t xml:space="preserve">: https://www.beswic.be/nl/themas/psychosociale-risicos-psr/zelfdoding
</t>
    </r>
    <r>
      <rPr>
        <u/>
        <sz val="11"/>
        <rFont val="Arial"/>
      </rPr>
      <t>Website FR</t>
    </r>
    <r>
      <rPr>
        <sz val="11"/>
        <rFont val="Arial"/>
        <family val="2"/>
      </rPr>
      <t>: https://www.beswic.be/fr/themes/risques-psychosociaux-rps/suicide</t>
    </r>
  </si>
  <si>
    <t>Het begrip ernstig arbeidsongeval wordt gedefinieerd als een ongeval dat zich op de werkplaats zelf heeft voorgedaan en dat wegens zijn ernst een grondig specifiek onderzoek vereist met het oog op het treffen van preventiemaatregelen die herhaling ervan moeten vermijden. 
De ongevallen die aanleiding geven tot een arbeidsongeschiktheid van minstens een maand moeten niet per se beschouwd worden als ernstig. Het heeft geen zin om een afwezigheid van meer dan 30 dagen te beschouwen als ernstig wanneer er iemand gestruikeld is of wanneer iemand uit verstrooidheid met de hand tussen een deur is geraakt. Het is de bedoeling om zich te richten op ongevallen die op een preventieve manier kunnen worden aangepakt om een herhaling te vermijden. Het gaat hier om ongevallen die een kwetsuur tot gevolg hebben en die kunnen worden toegeschreven aan verkeerde of ontoereikende materiële of organisationele beschermingsmiddelen, bv. een afscherming aan een machine die ontbreekt of niet meer behoorlijk functioneert.</t>
  </si>
  <si>
    <t>Avec ce premier module, vous pouvez voir sur la base de données numériques s’il y a des conséquences des risques psychosociaux dans votre organisation.</t>
  </si>
  <si>
    <t>La légende peut ensuite être utilisée pour saisir le nom du groupe ou l'année en question. Les noms saisis sont alors automatiquement ajustés à tous les onglets. Par exemple, l'onglet « A » devient « Groupe 1 ». L'onglet « Groupe 1 » peut maintenant être utilisé pour discuter du premier groupe.</t>
  </si>
  <si>
    <t>Lorsque vous cliquez sur le lien Plus d'informations dans la colonne S, vous vous trouvez sur l'onglet « Interpretation », où vous pouvez trouver plus d'informations sur un indicateur spécifique.</t>
  </si>
  <si>
    <t>Dans la colonne D, un critère alternatif, adapté à l'organisation, peut être défini. Il est important de le noter dans cette colonne afin que le même critère puisse être utilisé pour différent(e)s groupes / années.</t>
  </si>
  <si>
    <t>La colonne B indique où vous pouvez trouver les données à collecter.</t>
  </si>
  <si>
    <t>Cet onglet contient quelques graphiques synthétisant les données collectées.</t>
  </si>
  <si>
    <t>Avec ce formulaire Excel, vous pouvez compléter le premier module de l'outil indicateur d'alerte des risques psychosociaux au travail.
Dans l'onglet « Groups », vous pouvez nommer les différents départements/services sous l'entête de colonne « Légende des groupes ».
Dans l'onglet « Data collection », vous pouvez déjà collecter les données avant de commencer avec le groupe de travail. Les données numériques doivent être entrées dans les cellules marquées en jaune; vous ne pouvez apporter des modifications que dans ces cellules. Les autres cellules sont automatiquement complétées par des données numériques. Entrez les données dans la colonne de l'année précédente.
Ensuite, allez à l'onglet des départements/services différents. Vous pouvez utiliser ces onglets pour discuter les thèmes en groupe de travail. Les indicateurs sont automatiquement calculés en fonction de l'entrée des données numériques dans l'onglet « Data collection ». Dans les cellules marquées en jaune sous l'entête de colonne « Ajustement du critère », vous pouvez affiner les critères de votre entreprise (seulement pour l'onglet A). Dans les cellules marquées en jaune sous l'entête de colonne « Discussion du thème », vous pouvez noter ce qui a été discuté pour chacun des thèmes et les accords possibles peuvent être enregistrés.
Vous pouvez cliquer sur le lien « Plus d'informations » pour obtenir plus d'informations sur l'indicateur d'alerte concerné.
Enfin, dans l'onglet « Graph », vous pouvez voir l'évolution des indicateurs d'alerte avec des graphiques sommaires.</t>
  </si>
  <si>
    <t>6. Procédures</t>
  </si>
  <si>
    <t>6. Procédures disciplinaires en cas de dysfonctionnements avérés</t>
  </si>
  <si>
    <t>1. Auprès du conseiller en prévention (sécurité) du Service Interne de Prévention et de Protection, qui peut consulter le rapport annuel. 
2. Auprès de l'employeur.</t>
  </si>
  <si>
    <t>1. Auprès du service du personnel / le département RH, ou le service social.
2. Auprès du secrétariat social.
3. Auprès des membres de la hiérarchie ou de l'employeur.
4. Auprès du conseiller en prévention-médecin du travail.</t>
  </si>
  <si>
    <t>1. Auprès du service du personnel / le département RH, ou le service social.
2. Auprès du secrétariat social.
3. Auprès des membres de la hiérarchie ou de l'employeur.</t>
  </si>
  <si>
    <t>1. Auprès du service du personnel / le département RH, ou le service social.
2. Auprès des membres de la hiérarchie ou de l'employeur.</t>
  </si>
  <si>
    <t xml:space="preserve">1. Auprès du service du personnel / le département RH, ou le service social.
2. Auprès des membres de la hiérarchie ou de l'employeur.
</t>
  </si>
  <si>
    <t>1. Auprès du service du personnel / le département RH, ou le service social.
2. Auprès de l'employeur.</t>
  </si>
  <si>
    <t xml:space="preserve">1. Auprès du conseiller interne en prévention (en sécurité) du Service interne de prévention et de protection, qui peut consulter le rapport annuel. 
2. Auprès de la personne de confiance ou le conseiller interne / externe en prévention sur les aspects psychosociaux. </t>
  </si>
  <si>
    <t>1. Auprès du service du personnel, le service social ou le département RH.
2. Auprès des membres de la hiérarchie ou de l'employeur.</t>
  </si>
  <si>
    <t xml:space="preserve">1. Auprès du service du personnel / le département RH, ou le service social.
2. Auprès des membres de la hiérarchie.
3. Auprès de l'employeur et/ou du Conseil d'Entreprise. </t>
  </si>
  <si>
    <t xml:space="preserve">
1. Auprès des membres de la hiérarchie et/ou du service du personnel, le service social ou le département RH.
2. Auprès de l'employeur.
3. Auprès du conseiller en prévention-médecin du travail.
En quatrième lieu auprès de la personne de confiance ou le conseiller interne / externe en prévention sur les aspects psychosociaux. </t>
  </si>
  <si>
    <t>1. Auprès des membres de la hiérarchie et/ou du service du personnel / le département RH, ou le service social.
2. Auprès de la personne de confiance ou le conseiller interne / externe en prévention sur les aspects psychosociaux. 
3. Auprès du conseiller interne en prévention (en sécurité) du Service Interne de Prévention et de Protection.
4. Auprès de l'employeur.</t>
  </si>
  <si>
    <t>Il s’agit de prendre en compte les absences pour cause de maladie de moins de 30 jours calendrier consécutifs qui ont eu lieu de manière répétée (plus de 3 fois) chez un même travailleur au cours de l'année écoulée.</t>
  </si>
  <si>
    <t>Il s'agit des cas où il existe un soupçon de dysfonctionnement de la part du travailleur et pour lesquels une procédure disciplinaire interne a déjà été engagée (par exemple, procédure disciplinaire, évaluation négative).
Il s’agit aussi des cas dans lesquels un travailleur estime avoir été licencié sans respect de la réglementation (par exemple, licenciement pendant la grossesse, licenciement d’un représentant du personnel, licenciement pour motif grave sans argumentation claire…) et qui a été contesté par le travailleur devant les juridictions du travail.</t>
  </si>
  <si>
    <t>Il s’agit de la survenue d’un suicide ou d’une tentative de suicide sur le lieu du travail ou hors travail mais attribué par les collègues et/ou la famille au travail.
Ces données sont délicats et doivent être traitées de manière anonyme.</t>
  </si>
  <si>
    <t>Il s’agit des grèves avec une revendication locale. Les actions de solidarité qui sont organisées au niveau sectoriel, national ou régional n’entrent pas en ligne de compte ici, de même que le respect d’une minute de silence symbolique dans le cadre d’une commémoration.</t>
  </si>
  <si>
    <t>Het gaat om zelfdoding of een poging daartoe die plaatsvond op het werk zelf of buiten de werkplaats maar die volgens collega’s en/of familie te maken had met het werk.
Deze gegevens zijn gevoelig en dienen op een anonieme manier behandeld te worden.</t>
  </si>
  <si>
    <t>Nombre de demandes d’intervention psychosociale informelle et formelle auprès de la personne de confiance ou du conseiller en prévention aspects psychosociaux (interne ou externe)</t>
  </si>
  <si>
    <t>La survenance d’au moins un incident lié à la consommation d'alcool et d'autres drogues au cours de l’année écoulée</t>
  </si>
  <si>
    <t>Auprès du Comité pour la Prévention et la Protection au Travail et/ou du Conseil d'Entreprise. 
S'il n'y a pas de comité, la délégation syndicale et, s'il n'y a pas de délégation syndicale, les travailleurs eux-mêmes.</t>
  </si>
  <si>
    <t>Dans certaines cellules, vous devez ajouter des données et des informations. Ces cellules ont un fond jaune. (Derrière certaines cellules jaunes se trouve une formule pour déterminer la langue. Toutefois, vous pouvez écraser ces données en annotant). Les cellules au fond blanc contiennent des calculs automatiques basés sur les données et les informations ajoutées. N'ajoutez pas de données ou d'informations à l'intérieur des cellules sur fond blanc. Les formules sont alors écrasées et les calculs ne sont plus corrects.</t>
  </si>
  <si>
    <t>1. Bij de interne preventieadviseur (veiligheid) van de Interne Dienst voor Preventie en Bescherming, die het jaarverslag kan consulteren. 
2. Bij de werkgever.</t>
  </si>
  <si>
    <t>1. Bij de personeelsdienst / HR of sociale dienst.
2. Bij de leden van de hiërarchische lijn of de werkgever.</t>
  </si>
  <si>
    <t xml:space="preserve">1. Bij de personeelsdienst / HR of sociale dienst.
2. Bij de leden van de hiërarchische lijn of de werkgever.
</t>
  </si>
  <si>
    <t xml:space="preserve">1. Bij de interne preventieadviseur (veiligheid) van de Interne Dienst voor Preventie en Bescherming, die het jaarverslag kan consulteren. 
2. Bij de vertrouwenspersoon of de interne / externe preventieadviseur psychosociale aspecten. </t>
  </si>
  <si>
    <t>1. Bij de personeelsdienst / HR of sociale dienst.
2. Bij het sociaal secretariaat.
3. Bij de leden van de hiërarchische lijn of de werkgever.</t>
  </si>
  <si>
    <t xml:space="preserve">1. Bij de personeelsdienst / HR of sociale dienst.
2. Bij de leden van de hiërarchische lijn.
3. Bij de werkgever en/of Ondernemingsraad. </t>
  </si>
  <si>
    <t xml:space="preserve">1. Bij de personeelsdienst / HR of sociale dienst.
2. Bij het sociaal secretariaat.
3. Bij de leden van de hiërarchische lijn of de werkgever.
4. Bij de preventieadviseur arbeidsarts. </t>
  </si>
  <si>
    <t xml:space="preserve">
1. Bij de leden van de hiërarchische lijn en/of de personeelsdienst / HR of sociale dienst.
2. Bij de vertrouwenspersoon of de interne / externe preventieadviseur psychosociale aspecten.
3. Bij de interne preventieadviseur (veiligheid) van de Interne Dienst voor Preventie en Bescherming.
4. Bij de werkgever. </t>
  </si>
  <si>
    <t xml:space="preserve">
1. Bij de leden van de hiërarchische lijn en/of de personeelsdienst / HR of sociale dienst.
2. Bij de werkgever. 
3. Bij de preventieadviseur arbeidsarts. 
4. Bij de vertrouwenspersoon of de interne / externe preventieadviseur psychosociale aspecten. </t>
  </si>
  <si>
    <t>1. Bij de personeelsdienst / HR of sociale dienst.
2. Bij de werkgever.</t>
  </si>
  <si>
    <t>Bij het Comité voor Preventie en Bescherming op het Werk en/of de Ondernemingsraad. 
Indien er geen comité is, de vakbondsafvaardiging, en, indien er geen vakbondsafvaardiging is, de werknemers zelf.</t>
  </si>
  <si>
    <t>Het voorkomen van dergelijk patroon van afwezigheden van korte duur (meer dan 3 keer) in de loop van het voorgaande jaar</t>
  </si>
  <si>
    <t>6. Disciplinaire procedures n.a.v. disfunctioneren</t>
  </si>
  <si>
    <t>Restez cependant vigilant à l’évolution des indicateurs.</t>
  </si>
  <si>
    <t>Et si vous avez 1 ou 2 indicateurs d’alerte, accordez-y une attention prioritaire.</t>
  </si>
  <si>
    <r>
      <rPr>
        <u/>
        <sz val="11"/>
        <color theme="1"/>
        <rFont val="Arial"/>
      </rPr>
      <t>Cet indicateur</t>
    </r>
    <r>
      <rPr>
        <sz val="11"/>
        <color theme="1"/>
        <rFont val="Arial"/>
        <family val="2"/>
      </rPr>
      <t xml:space="preserve"> traite d' informations sensibles. Il faut faire preuve de prudence lors de la discussion et de la diffusion des données de cet indicateur.</t>
    </r>
  </si>
  <si>
    <r>
      <t xml:space="preserve">Cet indicateur traite d' informations délicates. Il faut faire preuve de prudence lors de la discussion et de la diffusion des données de </t>
    </r>
    <r>
      <rPr>
        <u/>
        <sz val="11"/>
        <color theme="1"/>
        <rFont val="Arial"/>
      </rPr>
      <t>cet indicateur.</t>
    </r>
    <r>
      <rPr>
        <sz val="11"/>
        <color theme="1"/>
        <rFont val="Arial"/>
        <family val="2"/>
      </rPr>
      <t xml:space="preserve">
Si le nombre de tentatives de suicide est inconnu, on peut opter pour un autre paramètre, le 'Nombre de suicides'.</t>
    </r>
  </si>
  <si>
    <t>De Excel-tool (februari 2020) is gebaseerd op de tool Knipperlichten psychosociale risico's op het werk van de Federale Overheidsdienst Werkgelegenheid, Arbeid en Sociaal Overleg, en werd oorspronkelijk opgesteld door UNamur in samenwerking met HIVA.</t>
  </si>
  <si>
    <t xml:space="preserve">L'outil-Excel (février 2020) est basé sur l'outil Indicateur d'alerte des risques psychosociaux au travail du Service Public Fédéral Emploi, Travail et Concertation sociale, et a été développé à l'origine par UNamur en collaboration avec HIVA.  </t>
  </si>
  <si>
    <t>Nombre d’accidents du travail considérés comme graves</t>
  </si>
  <si>
    <t>Ces données peuvent être obtenues auprès du secrétariat social ou du service du personnel. Dans des grandes entreprises, on peut consulter le SIPPT.</t>
  </si>
  <si>
    <t xml:space="preserve">Ces données peuvent être obtenues auprès du secrétariat social ou du service du personnel. </t>
  </si>
  <si>
    <t>Ces données peuvent être obtenues auprès du secrétariat social ou du service du personnel. Dans des grandes entreprises, on peut consulter le rapport annuel chez le SIPPT.</t>
  </si>
  <si>
    <t xml:space="preserve">La notion d’accident du travail grave est définie comme un accident qui se produit sur le lieu de travail même et qui, en raison de sa gravité, requiert une enquête spécifique approfondie en vue de prendre les mesures de prévention qui doivent permettre d’éviter qu’il se reproduise.
Les accidents entraînant une incapacité de travail minimale d’au moins un mois ne sont pas d’office considérés comme graves. En effet, il n’y aurait aucun sens à considérer comme grave une absence de plus de 30 jours parce qu’une personne a trébuché ou qui, distraite, s’est coincé la main dans une porte. L’objectif est de se concentrer sur les accidents contre lesquels il est possible d’intervenir de façon préventive si bien que leur répétition est évitée. Ce sont les accidents provoquant des blessures et imputables à l’échec ou à l’insuffisance des mesures de prévention matérielles ou organisationnelles, par exemple une protection de machine qui manque ou qui ne fonctionne plus correctement.
</t>
  </si>
  <si>
    <t>Il s’agit de prendre en compte les absences pour cause de maladie de plus de 30 jours calendrier consécutifs. Attention, les congés parentaux ou de maternité n’entrent pas dans ce critère. Une absence de longue durée aura souvent un impact sur l’entreprise et sur le bien-être  psychosocial du travailleur, il convient donc de considérer chacune de ces absences.</t>
  </si>
  <si>
    <t>Si vous souhaitez avoir plus d'information sur un indicateur d'alerte donné, vous pouvez cliquer sur le lien pour obtenir plus d'informations sur l'indicateur concerné.</t>
  </si>
  <si>
    <t>La survenance de ce type d’absences de courte durée et répétées (plus de 3 fois) au cours de l’année écoulée</t>
  </si>
  <si>
    <t>Nombre de travailleurs ayant été absents (plus de 3 fois) pour une courte durée (moins de 30 jours calendrier) pour cause de maladie</t>
  </si>
  <si>
    <t>Gelieve alle oranje velden in te vullen</t>
  </si>
  <si>
    <t>N+1</t>
  </si>
  <si>
    <t>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</si>
</sst>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2"/>
      <color theme="1"/>
      <name val="Calibri"/>
      <family val="2"/>
      <scheme val="minor"/>
    </font>
    <font>
      <b/>
      <sz val="11"/>
      <color theme="3"/>
      <name val="Calibri"/>
      <family val="2"/>
      <scheme val="minor"/>
    </font>
    <font>
      <b/>
      <sz val="11"/>
      <color theme="1"/>
      <name val="Calibri"/>
      <family val="2"/>
      <scheme val="minor"/>
    </font>
    <font>
      <b/>
      <sz val="11"/>
      <color rgb="FF365F91"/>
      <name val="Arial"/>
      <family val="2"/>
    </font>
    <font>
      <sz val="10"/>
      <color rgb="FFFFFFFF"/>
      <name val="Arial"/>
      <family val="2"/>
    </font>
    <font>
      <sz val="11"/>
      <name val="Arial"/>
      <family val="2"/>
    </font>
    <font>
      <b/>
      <sz val="11"/>
      <name val="Arial"/>
      <family val="2"/>
    </font>
    <font>
      <b/>
      <sz val="11"/>
      <color theme="8" tint="-0.499984740745262"/>
      <name val="Arial"/>
      <family val="2"/>
    </font>
    <font>
      <sz val="11"/>
      <color rgb="FFFF0000"/>
      <name val="Arial"/>
      <family val="2"/>
    </font>
    <font>
      <sz val="11"/>
      <color theme="1"/>
      <name val="Arial"/>
      <family val="2"/>
    </font>
    <font>
      <sz val="11"/>
      <color rgb="FFFF0000"/>
      <name val="Calibri"/>
      <family val="2"/>
      <scheme val="minor"/>
    </font>
    <font>
      <u/>
      <sz val="11"/>
      <color theme="10"/>
      <name val="Calibri"/>
      <family val="2"/>
      <scheme val="minor"/>
    </font>
    <font>
      <u/>
      <sz val="11"/>
      <color theme="11"/>
      <name val="Calibri"/>
      <family val="2"/>
      <scheme val="minor"/>
    </font>
    <font>
      <sz val="14"/>
      <color theme="1"/>
      <name val="Arial"/>
    </font>
    <font>
      <b/>
      <sz val="11"/>
      <color theme="1"/>
      <name val="Arial"/>
    </font>
    <font>
      <sz val="11"/>
      <color rgb="FF000000"/>
      <name val="Arial"/>
      <family val="2"/>
    </font>
    <font>
      <u/>
      <sz val="11"/>
      <color theme="10"/>
      <name val="Arial"/>
    </font>
    <font>
      <sz val="8"/>
      <name val="Calibri"/>
      <family val="2"/>
      <scheme val="minor"/>
    </font>
    <font>
      <sz val="24"/>
      <color theme="1"/>
      <name val="Arial"/>
    </font>
    <font>
      <b/>
      <sz val="22"/>
      <color theme="1"/>
      <name val="Arial"/>
    </font>
    <font>
      <b/>
      <sz val="20"/>
      <name val="Arial"/>
    </font>
    <font>
      <sz val="20"/>
      <color theme="1"/>
      <name val="Arial"/>
    </font>
    <font>
      <sz val="16"/>
      <color theme="1"/>
      <name val="Arial"/>
    </font>
    <font>
      <b/>
      <sz val="16"/>
      <color theme="1"/>
      <name val="Arial"/>
    </font>
    <font>
      <sz val="16"/>
      <color rgb="FFFF0000"/>
      <name val="Arial"/>
    </font>
    <font>
      <sz val="12"/>
      <color rgb="FF9C0006"/>
      <name val="Calibri"/>
      <family val="2"/>
      <scheme val="minor"/>
    </font>
    <font>
      <u/>
      <sz val="11"/>
      <name val="Arial"/>
    </font>
    <font>
      <u/>
      <sz val="11"/>
      <color theme="1"/>
      <name val="Arial"/>
    </font>
    <font>
      <b/>
      <sz val="11"/>
      <color theme="3"/>
      <name val="Arial"/>
    </font>
    <font>
      <sz val="11"/>
      <color theme="1"/>
      <name val="Arial"/>
    </font>
    <font>
      <b/>
      <sz val="11"/>
      <color theme="4"/>
      <name val="Calibri"/>
      <family val="2"/>
      <scheme val="minor"/>
    </font>
    <font>
      <sz val="16"/>
      <color theme="1"/>
      <name val="Arial"/>
      <family val="2"/>
    </font>
  </fonts>
  <fills count="15">
    <fill>
      <patternFill patternType="none"/>
    </fill>
    <fill>
      <patternFill patternType="gray125"/>
    </fill>
    <fill>
      <patternFill patternType="solid">
        <fgColor rgb="FFDBE5F1"/>
        <bgColor indexed="64"/>
      </patternFill>
    </fill>
    <fill>
      <patternFill patternType="solid">
        <fgColor rgb="FF008000"/>
        <bgColor indexed="64"/>
      </patternFill>
    </fill>
    <fill>
      <patternFill patternType="solid">
        <fgColor rgb="FFFF6600"/>
        <bgColor indexed="64"/>
      </patternFill>
    </fill>
    <fill>
      <patternFill patternType="solid">
        <fgColor rgb="FFFF0000"/>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FFC7CE"/>
      </patternFill>
    </fill>
    <fill>
      <patternFill patternType="solid">
        <fgColor rgb="FFFFFF00"/>
        <bgColor indexed="64"/>
      </patternFill>
    </fill>
    <fill>
      <patternFill patternType="solid">
        <fgColor theme="9" tint="0.79998168889431442"/>
        <bgColor indexed="64"/>
      </patternFill>
    </fill>
  </fills>
  <borders count="3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medium">
        <color auto="1"/>
      </top>
      <bottom/>
      <diagonal/>
    </border>
    <border>
      <left/>
      <right style="thin">
        <color auto="1"/>
      </right>
      <top/>
      <bottom/>
      <diagonal/>
    </border>
    <border>
      <left style="thin">
        <color auto="1"/>
      </left>
      <right/>
      <top style="thin">
        <color auto="1"/>
      </top>
      <bottom/>
      <diagonal/>
    </border>
    <border>
      <left style="thin">
        <color auto="1"/>
      </left>
      <right/>
      <top/>
      <bottom/>
      <diagonal/>
    </border>
  </borders>
  <cellStyleXfs count="175">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1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90">
    <xf numFmtId="0" fontId="0" fillId="0" borderId="0" xfId="0"/>
    <xf numFmtId="0" fontId="5" fillId="3" borderId="1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0" fillId="0" borderId="0" xfId="0" applyAlignment="1">
      <alignment horizontal="center"/>
    </xf>
    <xf numFmtId="0" fontId="0" fillId="5" borderId="5" xfId="0" applyFill="1" applyBorder="1" applyAlignment="1">
      <alignment horizontal="center" vertical="top"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0" xfId="0" applyAlignment="1">
      <alignment horizontal="center" vertical="center"/>
    </xf>
    <xf numFmtId="0" fontId="6" fillId="0" borderId="0" xfId="0" applyFont="1" applyBorder="1" applyAlignment="1">
      <alignment horizontal="center" vertical="center" wrapText="1"/>
    </xf>
    <xf numFmtId="0" fontId="10" fillId="0" borderId="0" xfId="0" applyFont="1"/>
    <xf numFmtId="0" fontId="6" fillId="6" borderId="7"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6" borderId="1" xfId="0" applyFont="1" applyFill="1" applyBorder="1" applyAlignment="1">
      <alignment horizontal="center" vertical="center" wrapText="1"/>
    </xf>
    <xf numFmtId="0" fontId="0" fillId="0" borderId="0" xfId="0" applyAlignment="1">
      <alignment horizontal="center" vertical="center"/>
    </xf>
    <xf numFmtId="0" fontId="0" fillId="0" borderId="13" xfId="0" applyBorder="1"/>
    <xf numFmtId="0" fontId="0" fillId="0" borderId="11" xfId="0" applyBorder="1" applyAlignment="1">
      <alignment horizontal="center" vertical="center"/>
    </xf>
    <xf numFmtId="0" fontId="0" fillId="0" borderId="1" xfId="0" applyBorder="1"/>
    <xf numFmtId="0" fontId="9" fillId="6" borderId="1" xfId="0" applyFont="1" applyFill="1" applyBorder="1" applyAlignment="1">
      <alignment horizontal="center" vertical="center"/>
    </xf>
    <xf numFmtId="0" fontId="2" fillId="7" borderId="10" xfId="0" applyFont="1" applyFill="1" applyBorder="1" applyAlignment="1">
      <alignment horizontal="center" vertical="center"/>
    </xf>
    <xf numFmtId="0" fontId="0" fillId="0" borderId="0" xfId="0" applyBorder="1" applyAlignment="1">
      <alignment horizontal="center" vertical="center"/>
    </xf>
    <xf numFmtId="0" fontId="14" fillId="0" borderId="0" xfId="0" applyFont="1"/>
    <xf numFmtId="0" fontId="15" fillId="0" borderId="0" xfId="0" applyFont="1"/>
    <xf numFmtId="0" fontId="16" fillId="0" borderId="0" xfId="0" applyFont="1"/>
    <xf numFmtId="0" fontId="10" fillId="0" borderId="0" xfId="0" applyFont="1" applyAlignment="1">
      <alignment wrapText="1"/>
    </xf>
    <xf numFmtId="0" fontId="5" fillId="4" borderId="3"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0" fillId="4" borderId="9" xfId="0" applyFill="1" applyBorder="1" applyAlignment="1" applyProtection="1">
      <alignment horizontal="center" vertical="top" wrapText="1"/>
    </xf>
    <xf numFmtId="0" fontId="0" fillId="4" borderId="5" xfId="0" applyFill="1" applyBorder="1" applyAlignment="1" applyProtection="1">
      <alignment horizontal="center" vertical="top" wrapText="1"/>
    </xf>
    <xf numFmtId="0" fontId="0" fillId="0" borderId="13"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9" fillId="8" borderId="5" xfId="0" applyFont="1" applyFill="1" applyBorder="1" applyAlignment="1" applyProtection="1">
      <alignment horizontal="center" vertical="center" wrapText="1"/>
      <protection locked="0"/>
    </xf>
    <xf numFmtId="0" fontId="11" fillId="8" borderId="1" xfId="0" applyFont="1" applyFill="1" applyBorder="1" applyAlignment="1" applyProtection="1">
      <alignment horizontal="center" vertical="center"/>
      <protection locked="0"/>
    </xf>
    <xf numFmtId="0" fontId="0" fillId="0" borderId="0" xfId="0" applyProtection="1"/>
    <xf numFmtId="0" fontId="6" fillId="0" borderId="6"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0" fillId="0" borderId="0" xfId="0" applyFill="1" applyProtection="1"/>
    <xf numFmtId="0" fontId="6" fillId="0" borderId="6"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11" fillId="0" borderId="1" xfId="0" applyFont="1" applyFill="1" applyBorder="1" applyAlignment="1" applyProtection="1">
      <alignment horizontal="center" vertical="center"/>
    </xf>
    <xf numFmtId="0" fontId="6" fillId="6" borderId="1" xfId="0" applyFont="1" applyFill="1" applyBorder="1" applyAlignment="1" applyProtection="1">
      <alignment horizontal="center" vertical="center" wrapText="1"/>
    </xf>
    <xf numFmtId="0" fontId="6" fillId="6" borderId="7" xfId="0" applyFont="1" applyFill="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0" fillId="0" borderId="0" xfId="0" applyAlignment="1" applyProtection="1">
      <alignment horizontal="center"/>
    </xf>
    <xf numFmtId="0" fontId="0" fillId="0" borderId="16" xfId="0" applyBorder="1"/>
    <xf numFmtId="0" fontId="17" fillId="0" borderId="0" xfId="79" applyFont="1" applyAlignment="1">
      <alignment horizontal="center" vertical="center"/>
    </xf>
    <xf numFmtId="0" fontId="4" fillId="2" borderId="19"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0" fillId="0" borderId="14" xfId="0" applyBorder="1" applyAlignment="1">
      <alignment horizontal="center" vertical="center"/>
    </xf>
    <xf numFmtId="0" fontId="0" fillId="0" borderId="4" xfId="0" applyBorder="1" applyAlignment="1">
      <alignment horizontal="center" vertical="center"/>
    </xf>
    <xf numFmtId="0" fontId="4" fillId="2" borderId="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10" fillId="0" borderId="16" xfId="0" applyFont="1" applyBorder="1" applyAlignment="1">
      <alignment horizontal="left" vertical="center" wrapText="1"/>
    </xf>
    <xf numFmtId="0" fontId="10" fillId="0" borderId="16" xfId="0" applyFont="1" applyBorder="1" applyAlignment="1">
      <alignment horizontal="left" vertical="center"/>
    </xf>
    <xf numFmtId="0" fontId="10" fillId="0" borderId="16" xfId="0" applyFont="1" applyBorder="1" applyAlignment="1">
      <alignment vertical="center"/>
    </xf>
    <xf numFmtId="0" fontId="10" fillId="0" borderId="16" xfId="0" applyFont="1" applyBorder="1"/>
    <xf numFmtId="0" fontId="6" fillId="0" borderId="17" xfId="0" applyFont="1" applyFill="1" applyBorder="1" applyAlignment="1">
      <alignment horizontal="left" vertical="center" wrapText="1"/>
    </xf>
    <xf numFmtId="0" fontId="10" fillId="0" borderId="17" xfId="0" applyFont="1" applyBorder="1" applyAlignment="1">
      <alignment horizontal="left" vertical="center" wrapText="1"/>
    </xf>
    <xf numFmtId="0" fontId="9" fillId="0" borderId="16" xfId="0" applyFont="1" applyBorder="1" applyAlignment="1">
      <alignment horizontal="left" vertical="top" wrapText="1"/>
    </xf>
    <xf numFmtId="0" fontId="4" fillId="2" borderId="26" xfId="0" applyFont="1" applyFill="1" applyBorder="1" applyAlignment="1">
      <alignment horizontal="center" vertical="center" wrapText="1"/>
    </xf>
    <xf numFmtId="0" fontId="17" fillId="0" borderId="5" xfId="79" applyFont="1" applyBorder="1" applyAlignment="1" applyProtection="1">
      <alignment horizontal="center" vertical="center" wrapText="1"/>
      <protection locked="0"/>
    </xf>
    <xf numFmtId="0" fontId="17" fillId="0" borderId="6" xfId="79" applyFont="1" applyBorder="1" applyAlignment="1" applyProtection="1">
      <alignment horizontal="center" vertical="center" wrapText="1"/>
      <protection locked="0"/>
    </xf>
    <xf numFmtId="0" fontId="17" fillId="0" borderId="1" xfId="79" applyFont="1" applyBorder="1" applyAlignment="1" applyProtection="1">
      <alignment horizontal="center" vertical="center" wrapText="1"/>
      <protection locked="0"/>
    </xf>
    <xf numFmtId="0" fontId="5" fillId="0" borderId="0" xfId="0" applyFont="1" applyFill="1" applyBorder="1" applyAlignment="1">
      <alignment horizontal="center" vertical="center" wrapText="1"/>
    </xf>
    <xf numFmtId="0" fontId="7" fillId="0" borderId="5" xfId="0" applyFont="1" applyFill="1" applyBorder="1" applyAlignment="1" applyProtection="1">
      <alignment horizontal="center" vertical="center" wrapText="1"/>
      <protection locked="0"/>
    </xf>
    <xf numFmtId="0" fontId="15" fillId="9" borderId="1" xfId="0" applyFont="1" applyFill="1" applyBorder="1" applyAlignment="1">
      <alignment horizontal="center" vertical="center"/>
    </xf>
    <xf numFmtId="0" fontId="0" fillId="0" borderId="2" xfId="0" applyBorder="1" applyAlignment="1">
      <alignment horizontal="center" vertical="center"/>
    </xf>
    <xf numFmtId="0" fontId="3" fillId="0" borderId="10" xfId="0" applyFont="1" applyBorder="1" applyAlignment="1">
      <alignment horizontal="center" vertical="center"/>
    </xf>
    <xf numFmtId="0" fontId="0" fillId="0" borderId="15" xfId="0" applyBorder="1" applyAlignment="1">
      <alignment horizontal="center" vertical="center"/>
    </xf>
    <xf numFmtId="0" fontId="15" fillId="0" borderId="4" xfId="0" applyFont="1" applyBorder="1" applyAlignment="1">
      <alignment horizontal="center"/>
    </xf>
    <xf numFmtId="0" fontId="3" fillId="0" borderId="3" xfId="0" applyFont="1" applyBorder="1" applyAlignment="1">
      <alignment horizontal="center" vertical="center"/>
    </xf>
    <xf numFmtId="0" fontId="16" fillId="0" borderId="0" xfId="0" applyFont="1" applyAlignment="1">
      <alignment wrapText="1"/>
    </xf>
    <xf numFmtId="0" fontId="3" fillId="0" borderId="10" xfId="0" applyFont="1" applyBorder="1" applyAlignment="1">
      <alignment horizontal="center" vertical="center" wrapText="1"/>
    </xf>
    <xf numFmtId="0" fontId="11" fillId="0" borderId="10" xfId="0" applyFont="1" applyFill="1" applyBorder="1" applyAlignment="1" applyProtection="1">
      <alignment horizontal="center" vertical="center"/>
    </xf>
    <xf numFmtId="0" fontId="17" fillId="0" borderId="10" xfId="79"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8" fillId="7" borderId="10" xfId="0" applyFont="1" applyFill="1" applyBorder="1" applyAlignment="1">
      <alignment horizontal="center" vertical="center"/>
    </xf>
    <xf numFmtId="0" fontId="4" fillId="2" borderId="10" xfId="0" applyFont="1" applyFill="1" applyBorder="1" applyAlignment="1">
      <alignment horizontal="center" vertical="center" wrapText="1"/>
    </xf>
    <xf numFmtId="0" fontId="10" fillId="0" borderId="17" xfId="0" applyFont="1" applyBorder="1" applyAlignment="1">
      <alignment horizontal="left" vertical="center"/>
    </xf>
    <xf numFmtId="0" fontId="11" fillId="0" borderId="3" xfId="0" applyFont="1" applyFill="1" applyBorder="1" applyAlignment="1" applyProtection="1">
      <alignment horizontal="center" vertical="center"/>
    </xf>
    <xf numFmtId="0" fontId="4" fillId="2" borderId="1" xfId="0" applyFont="1" applyFill="1" applyBorder="1" applyAlignment="1">
      <alignment horizontal="center" vertical="center" wrapText="1"/>
    </xf>
    <xf numFmtId="0" fontId="10" fillId="0" borderId="16" xfId="0" applyFont="1" applyBorder="1" applyAlignment="1" applyProtection="1">
      <alignment horizontal="left" vertical="center"/>
      <protection locked="0"/>
    </xf>
    <xf numFmtId="0" fontId="16" fillId="0" borderId="0" xfId="0" applyFont="1" applyAlignment="1">
      <alignment horizontal="left" vertical="center"/>
    </xf>
    <xf numFmtId="0" fontId="20" fillId="0" borderId="0" xfId="0" applyFont="1" applyAlignment="1">
      <alignment wrapText="1"/>
    </xf>
    <xf numFmtId="0" fontId="14" fillId="0" borderId="0" xfId="0" applyFont="1" applyAlignment="1">
      <alignment wrapText="1"/>
    </xf>
    <xf numFmtId="0" fontId="19" fillId="0" borderId="0" xfId="0" applyFont="1" applyAlignment="1">
      <alignment horizontal="left"/>
    </xf>
    <xf numFmtId="0" fontId="21" fillId="10" borderId="1" xfId="0" applyFont="1" applyFill="1" applyBorder="1" applyAlignment="1" applyProtection="1">
      <alignment horizontal="left" vertical="center"/>
      <protection locked="0"/>
    </xf>
    <xf numFmtId="0" fontId="25" fillId="8" borderId="16" xfId="0" applyFont="1" applyFill="1" applyBorder="1" applyAlignment="1" applyProtection="1">
      <alignment horizontal="center"/>
      <protection locked="0"/>
    </xf>
    <xf numFmtId="0" fontId="23" fillId="0" borderId="28" xfId="0" applyFont="1" applyBorder="1" applyAlignment="1">
      <alignment horizontal="center"/>
    </xf>
    <xf numFmtId="0" fontId="24" fillId="0" borderId="17" xfId="0" applyFont="1" applyBorder="1" applyAlignment="1">
      <alignment horizontal="center"/>
    </xf>
    <xf numFmtId="0" fontId="23" fillId="0" borderId="17" xfId="0" applyFont="1" applyBorder="1" applyAlignment="1">
      <alignment horizontal="center"/>
    </xf>
    <xf numFmtId="0" fontId="23" fillId="0" borderId="16" xfId="0" applyFont="1" applyBorder="1" applyAlignment="1">
      <alignment horizontal="center"/>
    </xf>
    <xf numFmtId="0" fontId="14" fillId="0" borderId="0" xfId="0" applyFont="1" applyFill="1" applyAlignment="1">
      <alignment wrapText="1"/>
    </xf>
    <xf numFmtId="0" fontId="22" fillId="11" borderId="1" xfId="0" applyFont="1" applyFill="1" applyBorder="1" applyAlignment="1" applyProtection="1">
      <alignment horizontal="center" vertical="center"/>
      <protection locked="0"/>
    </xf>
    <xf numFmtId="0" fontId="7" fillId="0" borderId="5" xfId="0" applyFont="1" applyBorder="1" applyAlignment="1" applyProtection="1">
      <alignment horizontal="center" vertical="center" wrapText="1"/>
      <protection locked="0"/>
    </xf>
    <xf numFmtId="0" fontId="26" fillId="12" borderId="28" xfId="109" applyBorder="1" applyAlignment="1">
      <alignment horizontal="center"/>
    </xf>
    <xf numFmtId="0" fontId="26" fillId="12" borderId="16" xfId="109" applyBorder="1" applyAlignment="1">
      <alignment horizontal="center"/>
    </xf>
    <xf numFmtId="0" fontId="26" fillId="12" borderId="0" xfId="109" applyAlignment="1">
      <alignment horizontal="center"/>
    </xf>
    <xf numFmtId="0" fontId="6" fillId="0" borderId="7" xfId="0" applyFont="1" applyBorder="1" applyAlignment="1">
      <alignment horizontal="center" vertical="center" wrapText="1"/>
    </xf>
    <xf numFmtId="0" fontId="24" fillId="0" borderId="0" xfId="0" applyFont="1" applyFill="1" applyAlignment="1">
      <alignment wrapText="1"/>
    </xf>
    <xf numFmtId="0" fontId="10" fillId="0" borderId="0" xfId="0" applyFont="1" applyFill="1" applyAlignment="1">
      <alignment wrapText="1"/>
    </xf>
    <xf numFmtId="0" fontId="10" fillId="0" borderId="0" xfId="0" applyFont="1" applyFill="1"/>
    <xf numFmtId="0" fontId="14" fillId="0" borderId="0" xfId="0" applyFont="1" applyFill="1" applyAlignment="1">
      <alignment vertical="center" wrapText="1"/>
    </xf>
    <xf numFmtId="0" fontId="14" fillId="0" borderId="0" xfId="0" applyFont="1" applyFill="1" applyAlignment="1">
      <alignment horizontal="left" vertical="center" wrapText="1"/>
    </xf>
    <xf numFmtId="0" fontId="6" fillId="0" borderId="22"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16" xfId="0" applyFont="1" applyBorder="1" applyAlignment="1" applyProtection="1">
      <alignment horizontal="left" vertical="center" wrapText="1"/>
      <protection locked="0"/>
    </xf>
    <xf numFmtId="0" fontId="1" fillId="0" borderId="0" xfId="0" applyFont="1"/>
    <xf numFmtId="0" fontId="6" fillId="0" borderId="1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10" fillId="0" borderId="17"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6" xfId="0" applyFont="1" applyBorder="1" applyAlignment="1">
      <alignment horizontal="left" vertical="center" wrapText="1"/>
    </xf>
    <xf numFmtId="0" fontId="10" fillId="13" borderId="0" xfId="0" applyFont="1" applyFill="1" applyAlignment="1">
      <alignment wrapText="1"/>
    </xf>
    <xf numFmtId="0" fontId="10" fillId="13" borderId="0" xfId="0" applyFont="1" applyFill="1"/>
    <xf numFmtId="0" fontId="10" fillId="0" borderId="0" xfId="0" applyFont="1" applyAlignment="1">
      <alignment horizontal="center"/>
    </xf>
    <xf numFmtId="0" fontId="6" fillId="0" borderId="7" xfId="0" applyFont="1" applyBorder="1" applyAlignment="1">
      <alignment horizontal="center" vertical="center" wrapText="1"/>
    </xf>
    <xf numFmtId="0" fontId="29" fillId="7" borderId="10" xfId="0" applyFont="1" applyFill="1" applyBorder="1" applyAlignment="1">
      <alignment horizontal="center" vertical="center"/>
    </xf>
    <xf numFmtId="0" fontId="10" fillId="0" borderId="0" xfId="0" applyFont="1" applyAlignment="1">
      <alignment horizontal="center" vertical="center"/>
    </xf>
    <xf numFmtId="0" fontId="10" fillId="4" borderId="9" xfId="0" applyFont="1" applyFill="1" applyBorder="1" applyAlignment="1" applyProtection="1">
      <alignment horizontal="center" vertical="top" wrapText="1"/>
    </xf>
    <xf numFmtId="0" fontId="10" fillId="0" borderId="0" xfId="0" applyFont="1" applyFill="1" applyBorder="1" applyAlignment="1">
      <alignment horizontal="center" vertical="top" wrapText="1"/>
    </xf>
    <xf numFmtId="0" fontId="10" fillId="4" borderId="5" xfId="0" applyFont="1" applyFill="1" applyBorder="1" applyAlignment="1" applyProtection="1">
      <alignment horizontal="center" vertical="top" wrapText="1"/>
    </xf>
    <xf numFmtId="0" fontId="10" fillId="5" borderId="5" xfId="0" applyFont="1" applyFill="1" applyBorder="1" applyAlignment="1">
      <alignment horizontal="center" vertical="top" wrapText="1"/>
    </xf>
    <xf numFmtId="0" fontId="30" fillId="13" borderId="0" xfId="0" applyFont="1" applyFill="1"/>
    <xf numFmtId="0" fontId="16" fillId="13" borderId="0" xfId="0" applyFont="1" applyFill="1" applyAlignment="1">
      <alignment wrapText="1"/>
    </xf>
    <xf numFmtId="0" fontId="9" fillId="13" borderId="0" xfId="0" applyFont="1" applyFill="1" applyAlignment="1">
      <alignment wrapText="1"/>
    </xf>
    <xf numFmtId="0" fontId="10" fillId="0" borderId="22" xfId="0" applyFont="1" applyBorder="1"/>
    <xf numFmtId="0" fontId="0" fillId="0" borderId="29" xfId="0" applyBorder="1"/>
    <xf numFmtId="0" fontId="9" fillId="8" borderId="1" xfId="0" applyFont="1" applyFill="1" applyBorder="1" applyAlignment="1" applyProtection="1">
      <alignment horizontal="left" vertical="top" wrapText="1"/>
      <protection locked="0"/>
    </xf>
    <xf numFmtId="0" fontId="19" fillId="0" borderId="0" xfId="0" applyFont="1" applyAlignment="1">
      <alignment horizontal="left" wrapText="1"/>
    </xf>
    <xf numFmtId="0" fontId="14" fillId="0" borderId="0" xfId="0" applyFont="1" applyAlignment="1">
      <alignment vertical="top" wrapText="1"/>
    </xf>
    <xf numFmtId="0" fontId="31" fillId="0" borderId="0" xfId="0" applyFont="1" applyAlignment="1" applyProtection="1">
      <alignment horizontal="center"/>
    </xf>
    <xf numFmtId="0" fontId="32" fillId="0" borderId="28" xfId="0" applyFont="1" applyBorder="1" applyAlignment="1">
      <alignment horizontal="center"/>
    </xf>
    <xf numFmtId="0" fontId="9" fillId="14" borderId="1" xfId="0" applyFont="1" applyFill="1" applyBorder="1" applyAlignment="1">
      <alignment horizontal="center" vertical="center"/>
    </xf>
    <xf numFmtId="0" fontId="10" fillId="0" borderId="0" xfId="0" applyFont="1" applyAlignment="1">
      <alignment horizontal="center"/>
    </xf>
    <xf numFmtId="0" fontId="4" fillId="2" borderId="10"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11" fillId="8" borderId="10" xfId="0" applyFont="1" applyFill="1" applyBorder="1" applyAlignment="1" applyProtection="1">
      <alignment horizontal="center" vertical="center"/>
      <protection locked="0"/>
    </xf>
    <xf numFmtId="0" fontId="11" fillId="8" borderId="7"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17" fillId="0" borderId="10" xfId="79" applyFont="1" applyBorder="1" applyAlignment="1" applyProtection="1">
      <alignment horizontal="center" vertical="center" wrapText="1"/>
      <protection locked="0"/>
    </xf>
    <xf numFmtId="0" fontId="17" fillId="0" borderId="7" xfId="79" applyFont="1" applyBorder="1" applyAlignment="1" applyProtection="1">
      <alignment horizontal="center" vertical="center" wrapText="1"/>
      <protection locked="0"/>
    </xf>
    <xf numFmtId="0" fontId="6"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9" fillId="14" borderId="10" xfId="0" applyFont="1" applyFill="1" applyBorder="1" applyAlignment="1">
      <alignment horizontal="center" vertical="center"/>
    </xf>
    <xf numFmtId="0" fontId="9" fillId="14" borderId="7" xfId="0" applyFont="1" applyFill="1" applyBorder="1" applyAlignment="1">
      <alignment horizontal="center" vertical="center"/>
    </xf>
    <xf numFmtId="0" fontId="9" fillId="8" borderId="10" xfId="0" applyFont="1" applyFill="1" applyBorder="1" applyAlignment="1" applyProtection="1">
      <alignment horizontal="left" vertical="top" wrapText="1"/>
      <protection locked="0"/>
    </xf>
    <xf numFmtId="0" fontId="9" fillId="8" borderId="7" xfId="0" applyFont="1" applyFill="1" applyBorder="1" applyAlignment="1" applyProtection="1">
      <alignment horizontal="left" vertical="top" wrapText="1"/>
      <protection locked="0"/>
    </xf>
    <xf numFmtId="0" fontId="17" fillId="0" borderId="14" xfId="79" applyFont="1" applyBorder="1" applyAlignment="1">
      <alignment horizontal="center" vertical="center"/>
    </xf>
    <xf numFmtId="0" fontId="9" fillId="6" borderId="10" xfId="0" applyFont="1" applyFill="1" applyBorder="1" applyAlignment="1">
      <alignment horizontal="center" vertical="center"/>
    </xf>
    <xf numFmtId="0" fontId="9" fillId="6" borderId="7" xfId="0" applyFont="1" applyFill="1" applyBorder="1" applyAlignment="1">
      <alignment horizontal="center" vertical="center"/>
    </xf>
    <xf numFmtId="0" fontId="27" fillId="0" borderId="17" xfId="79" applyFont="1" applyBorder="1" applyAlignment="1" applyProtection="1">
      <alignment horizontal="left" vertical="center" wrapText="1"/>
      <protection locked="0"/>
    </xf>
    <xf numFmtId="0" fontId="17" fillId="0" borderId="18" xfId="79" applyFont="1" applyBorder="1" applyAlignment="1" applyProtection="1">
      <alignment horizontal="left" vertical="center" wrapText="1"/>
      <protection locked="0"/>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24" xfId="0" applyFont="1" applyBorder="1" applyAlignment="1">
      <alignment horizontal="left" vertical="center"/>
    </xf>
    <xf numFmtId="0" fontId="6" fillId="0" borderId="2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7" xfId="0" applyFont="1" applyBorder="1" applyAlignment="1">
      <alignment horizontal="left" vertical="center" wrapText="1"/>
    </xf>
    <xf numFmtId="0" fontId="6" fillId="0" borderId="24" xfId="0" applyFont="1" applyBorder="1" applyAlignment="1">
      <alignment horizontal="left" vertical="center" wrapText="1"/>
    </xf>
    <xf numFmtId="0" fontId="6" fillId="0" borderId="18" xfId="0" applyFont="1" applyBorder="1" applyAlignment="1">
      <alignment horizontal="left" vertical="center" wrapText="1"/>
    </xf>
    <xf numFmtId="0" fontId="6" fillId="0" borderId="17" xfId="0" applyFont="1" applyFill="1" applyBorder="1" applyAlignment="1">
      <alignment horizontal="left" vertical="center" wrapText="1" shrinkToFit="1"/>
    </xf>
    <xf numFmtId="0" fontId="6" fillId="0" borderId="18" xfId="0" applyFont="1" applyFill="1" applyBorder="1" applyAlignment="1">
      <alignment horizontal="left" vertical="center" wrapText="1" shrinkToFi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cellXfs>
  <cellStyles count="175">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6" builtinId="9" hidden="1"/>
    <cellStyle name="Gevolgde hyperlink" xfId="58" builtinId="9" hidden="1"/>
    <cellStyle name="Gevolgde hyperlink" xfId="60" builtinId="9" hidden="1"/>
    <cellStyle name="Gevolgde hyperlink" xfId="62" builtinId="9" hidden="1"/>
    <cellStyle name="Gevolgde hyperlink" xfId="64" builtinId="9" hidden="1"/>
    <cellStyle name="Gevolgde hyperlink" xfId="66" builtinId="9" hidden="1"/>
    <cellStyle name="Gevolgde hyperlink" xfId="68" builtinId="9" hidden="1"/>
    <cellStyle name="Gevolgde hyperlink" xfId="70" builtinId="9" hidden="1"/>
    <cellStyle name="Gevolgde hyperlink" xfId="72" builtinId="9" hidden="1"/>
    <cellStyle name="Gevolgde hyperlink" xfId="74" builtinId="9" hidden="1"/>
    <cellStyle name="Gevolgde hyperlink" xfId="76" builtinId="9" hidden="1"/>
    <cellStyle name="Gevolgde hyperlink" xfId="78" builtinId="9" hidden="1"/>
    <cellStyle name="Gevolgde hyperlink" xfId="80" builtinId="9" hidden="1"/>
    <cellStyle name="Gevolgde hyperlink" xfId="81" builtinId="9" hidden="1"/>
    <cellStyle name="Gevolgde hyperlink" xfId="82" builtinId="9" hidden="1"/>
    <cellStyle name="Gevolgde hyperlink" xfId="83" builtinId="9" hidden="1"/>
    <cellStyle name="Gevolgde hyperlink" xfId="84" builtinId="9" hidden="1"/>
    <cellStyle name="Gevolgde hyperlink" xfId="85" builtinId="9" hidden="1"/>
    <cellStyle name="Gevolgde hyperlink" xfId="86" builtinId="9" hidden="1"/>
    <cellStyle name="Gevolgde hyperlink" xfId="87" builtinId="9" hidden="1"/>
    <cellStyle name="Gevolgde hyperlink" xfId="88" builtinId="9" hidden="1"/>
    <cellStyle name="Gevolgde hyperlink" xfId="89" builtinId="9" hidden="1"/>
    <cellStyle name="Gevolgde hyperlink" xfId="90" builtinId="9" hidden="1"/>
    <cellStyle name="Gevolgde hyperlink" xfId="91" builtinId="9" hidden="1"/>
    <cellStyle name="Gevolgde hyperlink" xfId="92" builtinId="9" hidden="1"/>
    <cellStyle name="Gevolgde hyperlink" xfId="93" builtinId="9" hidden="1"/>
    <cellStyle name="Gevolgde hyperlink" xfId="94" builtinId="9" hidden="1"/>
    <cellStyle name="Gevolgde hyperlink" xfId="95" builtinId="9" hidden="1"/>
    <cellStyle name="Gevolgde hyperlink" xfId="96" builtinId="9" hidden="1"/>
    <cellStyle name="Gevolgde hyperlink" xfId="97" builtinId="9" hidden="1"/>
    <cellStyle name="Gevolgde hyperlink" xfId="98" builtinId="9" hidden="1"/>
    <cellStyle name="Gevolgde hyperlink" xfId="99" builtinId="9" hidden="1"/>
    <cellStyle name="Gevolgde hyperlink" xfId="100" builtinId="9" hidden="1"/>
    <cellStyle name="Gevolgde hyperlink" xfId="101" builtinId="9" hidden="1"/>
    <cellStyle name="Gevolgde hyperlink" xfId="102" builtinId="9" hidden="1"/>
    <cellStyle name="Gevolgde hyperlink" xfId="103" builtinId="9" hidden="1"/>
    <cellStyle name="Gevolgde hyperlink" xfId="104" builtinId="9" hidden="1"/>
    <cellStyle name="Gevolgde hyperlink" xfId="105" builtinId="9" hidden="1"/>
    <cellStyle name="Gevolgde hyperlink" xfId="106" builtinId="9" hidden="1"/>
    <cellStyle name="Gevolgde hyperlink" xfId="107" builtinId="9" hidden="1"/>
    <cellStyle name="Gevolgde hyperlink" xfId="108" builtinId="9" hidden="1"/>
    <cellStyle name="Gevolgde hyperlink" xfId="110" builtinId="9" hidden="1"/>
    <cellStyle name="Gevolgde hyperlink" xfId="111" builtinId="9" hidden="1"/>
    <cellStyle name="Gevolgde hyperlink" xfId="112" builtinId="9" hidden="1"/>
    <cellStyle name="Gevolgde hyperlink" xfId="113" builtinId="9" hidden="1"/>
    <cellStyle name="Gevolgde hyperlink" xfId="114" builtinId="9" hidden="1"/>
    <cellStyle name="Gevolgde hyperlink" xfId="115" builtinId="9" hidden="1"/>
    <cellStyle name="Gevolgde hyperlink" xfId="116" builtinId="9" hidden="1"/>
    <cellStyle name="Gevolgde hyperlink" xfId="117" builtinId="9" hidden="1"/>
    <cellStyle name="Gevolgde hyperlink" xfId="118" builtinId="9" hidden="1"/>
    <cellStyle name="Gevolgde hyperlink" xfId="119" builtinId="9" hidden="1"/>
    <cellStyle name="Gevolgde hyperlink" xfId="120" builtinId="9" hidden="1"/>
    <cellStyle name="Gevolgde hyperlink" xfId="121" builtinId="9" hidden="1"/>
    <cellStyle name="Gevolgde hyperlink" xfId="122" builtinId="9" hidden="1"/>
    <cellStyle name="Gevolgde hyperlink" xfId="123" builtinId="9" hidden="1"/>
    <cellStyle name="Gevolgde hyperlink" xfId="124" builtinId="9" hidden="1"/>
    <cellStyle name="Gevolgde hyperlink" xfId="125" builtinId="9" hidden="1"/>
    <cellStyle name="Gevolgde hyperlink" xfId="126" builtinId="9" hidden="1"/>
    <cellStyle name="Gevolgde hyperlink" xfId="127" builtinId="9" hidden="1"/>
    <cellStyle name="Gevolgde hyperlink" xfId="128" builtinId="9" hidden="1"/>
    <cellStyle name="Gevolgde hyperlink" xfId="129" builtinId="9" hidden="1"/>
    <cellStyle name="Gevolgde hyperlink" xfId="130" builtinId="9" hidden="1"/>
    <cellStyle name="Gevolgde hyperlink" xfId="131" builtinId="9" hidden="1"/>
    <cellStyle name="Gevolgde hyperlink" xfId="132" builtinId="9" hidden="1"/>
    <cellStyle name="Gevolgde hyperlink" xfId="133" builtinId="9" hidden="1"/>
    <cellStyle name="Gevolgde hyperlink" xfId="134" builtinId="9" hidden="1"/>
    <cellStyle name="Gevolgde hyperlink" xfId="135" builtinId="9" hidden="1"/>
    <cellStyle name="Gevolgde hyperlink" xfId="136" builtinId="9" hidden="1"/>
    <cellStyle name="Gevolgde hyperlink" xfId="137" builtinId="9" hidden="1"/>
    <cellStyle name="Gevolgde hyperlink" xfId="138" builtinId="9" hidden="1"/>
    <cellStyle name="Gevolgde hyperlink" xfId="139" builtinId="9" hidden="1"/>
    <cellStyle name="Gevolgde hyperlink" xfId="140" builtinId="9" hidden="1"/>
    <cellStyle name="Gevolgde hyperlink" xfId="141" builtinId="9" hidden="1"/>
    <cellStyle name="Gevolgde hyperlink" xfId="142" builtinId="9" hidden="1"/>
    <cellStyle name="Gevolgde hyperlink" xfId="143" builtinId="9" hidden="1"/>
    <cellStyle name="Gevolgde hyperlink" xfId="144" builtinId="9" hidden="1"/>
    <cellStyle name="Gevolgde hyperlink" xfId="145" builtinId="9" hidden="1"/>
    <cellStyle name="Gevolgde hyperlink" xfId="146" builtinId="9" hidden="1"/>
    <cellStyle name="Gevolgde hyperlink" xfId="147" builtinId="9" hidden="1"/>
    <cellStyle name="Gevolgde hyperlink" xfId="148" builtinId="9" hidden="1"/>
    <cellStyle name="Gevolgde hyperlink" xfId="149" builtinId="9" hidden="1"/>
    <cellStyle name="Gevolgde hyperlink" xfId="150" builtinId="9" hidden="1"/>
    <cellStyle name="Gevolgde hyperlink" xfId="151" builtinId="9" hidden="1"/>
    <cellStyle name="Gevolgde hyperlink" xfId="152" builtinId="9" hidden="1"/>
    <cellStyle name="Gevolgde hyperlink" xfId="153" builtinId="9" hidden="1"/>
    <cellStyle name="Gevolgde hyperlink" xfId="154" builtinId="9" hidden="1"/>
    <cellStyle name="Gevolgde hyperlink" xfId="155" builtinId="9" hidden="1"/>
    <cellStyle name="Gevolgde hyperlink" xfId="156" builtinId="9" hidden="1"/>
    <cellStyle name="Gevolgde hyperlink" xfId="157" builtinId="9" hidden="1"/>
    <cellStyle name="Gevolgde hyperlink" xfId="158" builtinId="9" hidden="1"/>
    <cellStyle name="Gevolgde hyperlink" xfId="159" builtinId="9" hidden="1"/>
    <cellStyle name="Gevolgde hyperlink" xfId="160" builtinId="9" hidden="1"/>
    <cellStyle name="Gevolgde hyperlink" xfId="161" builtinId="9" hidden="1"/>
    <cellStyle name="Gevolgde hyperlink" xfId="162" builtinId="9" hidden="1"/>
    <cellStyle name="Gevolgde hyperlink" xfId="163" builtinId="9" hidden="1"/>
    <cellStyle name="Gevolgde hyperlink" xfId="164" builtinId="9" hidden="1"/>
    <cellStyle name="Gevolgde hyperlink" xfId="165" builtinId="9" hidden="1"/>
    <cellStyle name="Gevolgde hyperlink" xfId="166" builtinId="9" hidden="1"/>
    <cellStyle name="Gevolgde hyperlink" xfId="167" builtinId="9" hidden="1"/>
    <cellStyle name="Gevolgde hyperlink" xfId="168" builtinId="9" hidden="1"/>
    <cellStyle name="Gevolgde hyperlink" xfId="169" builtinId="9" hidden="1"/>
    <cellStyle name="Gevolgde hyperlink" xfId="170" builtinId="9" hidden="1"/>
    <cellStyle name="Gevolgde hyperlink" xfId="171" builtinId="9" hidden="1"/>
    <cellStyle name="Gevolgde hyperlink" xfId="172" builtinId="9" hidden="1"/>
    <cellStyle name="Gevolgde hyperlink" xfId="173" builtinId="9" hidden="1"/>
    <cellStyle name="Gevolgde hyperlink" xfId="1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cellStyle name="Ongeldig" xfId="109" builtinId="27"/>
    <cellStyle name="Standaard" xfId="0" builtinId="0"/>
  </cellStyles>
  <dxfs count="45">
    <dxf>
      <fill>
        <patternFill>
          <bgColor rgb="FF92D050"/>
        </patternFill>
      </fill>
    </dxf>
    <dxf>
      <fill>
        <patternFill>
          <bgColor theme="5"/>
        </patternFill>
      </fill>
    </dxf>
    <dxf>
      <fill>
        <patternFill>
          <bgColor rgb="FFFF0000"/>
        </patternFill>
      </fill>
    </dxf>
    <dxf>
      <fill>
        <patternFill>
          <bgColor rgb="FF92D050"/>
        </patternFill>
      </fill>
    </dxf>
    <dxf>
      <fill>
        <patternFill>
          <bgColor theme="5"/>
        </patternFill>
      </fill>
    </dxf>
    <dxf>
      <fill>
        <patternFill>
          <bgColor rgb="FFFF0000"/>
        </patternFill>
      </fill>
    </dxf>
    <dxf>
      <fill>
        <patternFill>
          <bgColor rgb="FF92D050"/>
        </patternFill>
      </fill>
    </dxf>
    <dxf>
      <fill>
        <patternFill>
          <bgColor theme="5"/>
        </patternFill>
      </fill>
    </dxf>
    <dxf>
      <fill>
        <patternFill>
          <bgColor rgb="FFFF0000"/>
        </patternFill>
      </fill>
    </dxf>
    <dxf>
      <fill>
        <patternFill>
          <bgColor rgb="FF92D050"/>
        </patternFill>
      </fill>
    </dxf>
    <dxf>
      <fill>
        <patternFill>
          <bgColor theme="5"/>
        </patternFill>
      </fill>
    </dxf>
    <dxf>
      <fill>
        <patternFill>
          <bgColor rgb="FFFF0000"/>
        </patternFill>
      </fill>
    </dxf>
    <dxf>
      <fill>
        <patternFill>
          <bgColor rgb="FF92D050"/>
        </patternFill>
      </fill>
    </dxf>
    <dxf>
      <fill>
        <patternFill>
          <bgColor theme="5"/>
        </patternFill>
      </fill>
    </dxf>
    <dxf>
      <fill>
        <patternFill>
          <bgColor rgb="FFFF0000"/>
        </patternFill>
      </fill>
    </dxf>
    <dxf>
      <fill>
        <patternFill>
          <bgColor rgb="FF92D050"/>
        </patternFill>
      </fill>
    </dxf>
    <dxf>
      <fill>
        <patternFill>
          <bgColor theme="5"/>
        </patternFill>
      </fill>
    </dxf>
    <dxf>
      <fill>
        <patternFill>
          <bgColor rgb="FFFF0000"/>
        </patternFill>
      </fill>
    </dxf>
    <dxf>
      <fill>
        <patternFill>
          <bgColor rgb="FF92D050"/>
        </patternFill>
      </fill>
    </dxf>
    <dxf>
      <fill>
        <patternFill>
          <bgColor theme="5"/>
        </patternFill>
      </fill>
    </dxf>
    <dxf>
      <fill>
        <patternFill>
          <bgColor rgb="FFFF0000"/>
        </patternFill>
      </fill>
    </dxf>
    <dxf>
      <fill>
        <patternFill>
          <bgColor rgb="FF92D050"/>
        </patternFill>
      </fill>
    </dxf>
    <dxf>
      <fill>
        <patternFill>
          <bgColor theme="5"/>
        </patternFill>
      </fill>
    </dxf>
    <dxf>
      <fill>
        <patternFill>
          <bgColor rgb="FFFF0000"/>
        </patternFill>
      </fill>
    </dxf>
    <dxf>
      <fill>
        <patternFill>
          <bgColor rgb="FF92D050"/>
        </patternFill>
      </fill>
    </dxf>
    <dxf>
      <fill>
        <patternFill>
          <bgColor theme="5"/>
        </patternFill>
      </fill>
    </dxf>
    <dxf>
      <fill>
        <patternFill>
          <bgColor rgb="FFFF0000"/>
        </patternFill>
      </fill>
    </dxf>
    <dxf>
      <fill>
        <patternFill>
          <bgColor rgb="FF92D050"/>
        </patternFill>
      </fill>
    </dxf>
    <dxf>
      <fill>
        <patternFill>
          <bgColor theme="5"/>
        </patternFill>
      </fill>
    </dxf>
    <dxf>
      <fill>
        <patternFill>
          <bgColor rgb="FFFF0000"/>
        </patternFill>
      </fill>
    </dxf>
    <dxf>
      <fill>
        <patternFill>
          <bgColor rgb="FF92D050"/>
        </patternFill>
      </fill>
    </dxf>
    <dxf>
      <fill>
        <patternFill>
          <bgColor theme="5"/>
        </patternFill>
      </fill>
    </dxf>
    <dxf>
      <fill>
        <patternFill>
          <bgColor rgb="FFFF0000"/>
        </patternFill>
      </fill>
    </dxf>
    <dxf>
      <fill>
        <patternFill>
          <bgColor rgb="FF92D050"/>
        </patternFill>
      </fill>
    </dxf>
    <dxf>
      <fill>
        <patternFill>
          <bgColor theme="5"/>
        </patternFill>
      </fill>
    </dxf>
    <dxf>
      <fill>
        <patternFill>
          <bgColor rgb="FFFF0000"/>
        </patternFill>
      </fill>
    </dxf>
    <dxf>
      <fill>
        <patternFill>
          <bgColor rgb="FF92D050"/>
        </patternFill>
      </fill>
    </dxf>
    <dxf>
      <fill>
        <patternFill>
          <bgColor theme="5"/>
        </patternFill>
      </fill>
    </dxf>
    <dxf>
      <fill>
        <patternFill>
          <bgColor rgb="FFFF0000"/>
        </patternFill>
      </fill>
    </dxf>
    <dxf>
      <fill>
        <patternFill>
          <bgColor rgb="FF92D050"/>
        </patternFill>
      </fill>
    </dxf>
    <dxf>
      <fill>
        <patternFill>
          <bgColor theme="5"/>
        </patternFill>
      </fill>
    </dxf>
    <dxf>
      <fill>
        <patternFill>
          <bgColor rgb="FFFF0000"/>
        </patternFill>
      </fill>
    </dxf>
    <dxf>
      <fill>
        <patternFill>
          <bgColor rgb="FF92D050"/>
        </patternFill>
      </fill>
    </dxf>
    <dxf>
      <fill>
        <patternFill>
          <bgColor theme="5"/>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col"/>
        <c:grouping val="clustered"/>
        <c:varyColors val="0"/>
        <c:ser>
          <c:idx val="0"/>
          <c:order val="0"/>
          <c:tx>
            <c:strRef>
              <c:f>Graph!$A$24</c:f>
              <c:strCache>
                <c:ptCount val="1"/>
                <c:pt idx="0">
                  <c:v>Totaalscore knipperlichten</c:v>
                </c:pt>
              </c:strCache>
            </c:strRef>
          </c:tx>
          <c:spPr>
            <a:solidFill>
              <a:schemeClr val="accent1"/>
            </a:solidFill>
            <a:ln>
              <a:noFill/>
            </a:ln>
            <a:effectLst/>
          </c:spPr>
          <c:invertIfNegative val="0"/>
          <c:cat>
            <c:numRef>
              <c:f>Graph!$B$23:$P$23</c:f>
              <c:numCache>
                <c:formatCode>General</c:formatCode>
                <c:ptCount val="3"/>
                <c:pt idx="0">
                  <c:v>2020</c:v>
                </c:pt>
                <c:pt idx="1">
                  <c:v>2021</c:v>
                </c:pt>
                <c:pt idx="2">
                  <c:v>2022</c:v>
                </c:pt>
              </c:numCache>
            </c:numRef>
          </c:cat>
          <c:val>
            <c:numRef>
              <c:f>Graph!$B$24:$P$24</c:f>
              <c:numCache>
                <c:formatCode>General</c:formatCode>
                <c:ptCount val="3"/>
                <c:pt idx="0">
                  <c:v>0</c:v>
                </c:pt>
                <c:pt idx="1">
                  <c:v>0</c:v>
                </c:pt>
                <c:pt idx="2">
                  <c:v>0</c:v>
                </c:pt>
              </c:numCache>
            </c:numRef>
          </c:val>
          <c:extLst>
            <c:ext xmlns:c16="http://schemas.microsoft.com/office/drawing/2014/chart" uri="{C3380CC4-5D6E-409C-BE32-E72D297353CC}">
              <c16:uniqueId val="{00000000-3651-4C87-8D53-312BD1B55D75}"/>
            </c:ext>
          </c:extLst>
        </c:ser>
        <c:dLbls>
          <c:showLegendKey val="0"/>
          <c:showVal val="0"/>
          <c:showCatName val="0"/>
          <c:showSerName val="0"/>
          <c:showPercent val="0"/>
          <c:showBubbleSize val="0"/>
        </c:dLbls>
        <c:gapWidth val="219"/>
        <c:overlap val="-27"/>
        <c:axId val="-2079037736"/>
        <c:axId val="-2079034104"/>
      </c:barChart>
      <c:catAx>
        <c:axId val="-2079037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079034104"/>
        <c:crosses val="autoZero"/>
        <c:auto val="1"/>
        <c:lblAlgn val="ctr"/>
        <c:lblOffset val="100"/>
        <c:noMultiLvlLbl val="0"/>
      </c:catAx>
      <c:valAx>
        <c:axId val="-2079034104"/>
        <c:scaling>
          <c:orientation val="minMax"/>
          <c:max val="12"/>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079037736"/>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a:pPr>
            <a:r>
              <a:rPr lang="en-US" sz="1400" b="0"/>
              <a:t>Grafiek absolute aantallen - Graphique nombres absolus</a:t>
            </a:r>
          </a:p>
        </c:rich>
      </c:tx>
      <c:overlay val="0"/>
    </c:title>
    <c:autoTitleDeleted val="0"/>
    <c:plotArea>
      <c:layout>
        <c:manualLayout>
          <c:layoutTarget val="inner"/>
          <c:xMode val="edge"/>
          <c:yMode val="edge"/>
          <c:x val="1.25693133387566E-2"/>
          <c:y val="9.6969526536455602E-2"/>
          <c:w val="0.95459491540165697"/>
          <c:h val="0.83085165490677304"/>
        </c:manualLayout>
      </c:layout>
      <c:barChart>
        <c:barDir val="col"/>
        <c:grouping val="clustered"/>
        <c:varyColors val="0"/>
        <c:ser>
          <c:idx val="0"/>
          <c:order val="0"/>
          <c:tx>
            <c:strRef>
              <c:f>Graph!$B$1</c:f>
              <c:strCache>
                <c:ptCount val="1"/>
                <c:pt idx="0">
                  <c:v>2020</c:v>
                </c:pt>
              </c:strCache>
            </c:strRef>
          </c:tx>
          <c:invertIfNegative val="0"/>
          <c:cat>
            <c:strRef>
              <c:f>Graph!$A$2:$A$14</c:f>
              <c:strCache>
                <c:ptCount val="13"/>
                <c:pt idx="0">
                  <c:v>1. Ernstige Arbeidsongevallen</c:v>
                </c:pt>
                <c:pt idx="1">
                  <c:v>2. Langdurige Afwezigheden</c:v>
                </c:pt>
                <c:pt idx="2">
                  <c:v>3. Herhaalde Kortdurende Afwezigheden</c:v>
                </c:pt>
                <c:pt idx="3">
                  <c:v>4a. Nieuw Aangeworven Personen</c:v>
                </c:pt>
                <c:pt idx="4">
                  <c:v>4b. Onderneming verlaten</c:v>
                </c:pt>
                <c:pt idx="5">
                  <c:v>5. Interne Mutaties</c:v>
                </c:pt>
                <c:pt idx="6">
                  <c:v>6. Procedures</c:v>
                </c:pt>
                <c:pt idx="7">
                  <c:v>7. Psychosociale Verzoeken</c:v>
                </c:pt>
                <c:pt idx="8">
                  <c:v>8. Zelfdoding</c:v>
                </c:pt>
                <c:pt idx="9">
                  <c:v>9. Staking</c:v>
                </c:pt>
                <c:pt idx="10">
                  <c:v>10. Schokkende Gebeurtenissen</c:v>
                </c:pt>
                <c:pt idx="11">
                  <c:v>11. Middelengebruik</c:v>
                </c:pt>
                <c:pt idx="12">
                  <c:v>12. Verandering</c:v>
                </c:pt>
              </c:strCache>
            </c:strRef>
          </c:cat>
          <c:val>
            <c:numRef>
              <c:f>Graph!$B$2:$B$14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14AB-4E39-B5AA-4598D89EB968}"/>
            </c:ext>
          </c:extLst>
        </c:ser>
        <c:ser>
          <c:idx val="1"/>
          <c:order val="1"/>
          <c:tx>
            <c:strRef>
              <c:f>Graph!$C$1</c:f>
              <c:strCache>
                <c:ptCount val="1"/>
                <c:pt idx="0">
                  <c:v>2021</c:v>
                </c:pt>
              </c:strCache>
            </c:strRef>
          </c:tx>
          <c:invertIfNegative val="0"/>
          <c:cat>
            <c:strRef>
              <c:f>Graph!$A$2:$A$14</c:f>
              <c:strCache>
                <c:ptCount val="13"/>
                <c:pt idx="0">
                  <c:v>1. Ernstige Arbeidsongevallen</c:v>
                </c:pt>
                <c:pt idx="1">
                  <c:v>2. Langdurige Afwezigheden</c:v>
                </c:pt>
                <c:pt idx="2">
                  <c:v>3. Herhaalde Kortdurende Afwezigheden</c:v>
                </c:pt>
                <c:pt idx="3">
                  <c:v>4a. Nieuw Aangeworven Personen</c:v>
                </c:pt>
                <c:pt idx="4">
                  <c:v>4b. Onderneming verlaten</c:v>
                </c:pt>
                <c:pt idx="5">
                  <c:v>5. Interne Mutaties</c:v>
                </c:pt>
                <c:pt idx="6">
                  <c:v>6. Procedures</c:v>
                </c:pt>
                <c:pt idx="7">
                  <c:v>7. Psychosociale Verzoeken</c:v>
                </c:pt>
                <c:pt idx="8">
                  <c:v>8. Zelfdoding</c:v>
                </c:pt>
                <c:pt idx="9">
                  <c:v>9. Staking</c:v>
                </c:pt>
                <c:pt idx="10">
                  <c:v>10. Schokkende Gebeurtenissen</c:v>
                </c:pt>
                <c:pt idx="11">
                  <c:v>11. Middelengebruik</c:v>
                </c:pt>
                <c:pt idx="12">
                  <c:v>12. Verandering</c:v>
                </c:pt>
              </c:strCache>
            </c:strRef>
          </c:cat>
          <c:val>
            <c:numRef>
              <c:f>Graph!$C$2:$C$14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14AB-4E39-B5AA-4598D89EB968}"/>
            </c:ext>
          </c:extLst>
        </c:ser>
        <c:ser>
          <c:idx val="2"/>
          <c:order val="2"/>
          <c:tx>
            <c:strRef>
              <c:f>Graph!$D$1</c:f>
              <c:strCache>
                <c:ptCount val="1"/>
                <c:pt idx="0">
                  <c:v>2022</c:v>
                </c:pt>
              </c:strCache>
            </c:strRef>
          </c:tx>
          <c:invertIfNegative val="0"/>
          <c:cat>
            <c:strRef>
              <c:f>Graph!$A$2:$A$14</c:f>
              <c:strCache>
                <c:ptCount val="13"/>
                <c:pt idx="0">
                  <c:v>1. Ernstige Arbeidsongevallen</c:v>
                </c:pt>
                <c:pt idx="1">
                  <c:v>2. Langdurige Afwezigheden</c:v>
                </c:pt>
                <c:pt idx="2">
                  <c:v>3. Herhaalde Kortdurende Afwezigheden</c:v>
                </c:pt>
                <c:pt idx="3">
                  <c:v>4a. Nieuw Aangeworven Personen</c:v>
                </c:pt>
                <c:pt idx="4">
                  <c:v>4b. Onderneming verlaten</c:v>
                </c:pt>
                <c:pt idx="5">
                  <c:v>5. Interne Mutaties</c:v>
                </c:pt>
                <c:pt idx="6">
                  <c:v>6. Procedures</c:v>
                </c:pt>
                <c:pt idx="7">
                  <c:v>7. Psychosociale Verzoeken</c:v>
                </c:pt>
                <c:pt idx="8">
                  <c:v>8. Zelfdoding</c:v>
                </c:pt>
                <c:pt idx="9">
                  <c:v>9. Staking</c:v>
                </c:pt>
                <c:pt idx="10">
                  <c:v>10. Schokkende Gebeurtenissen</c:v>
                </c:pt>
                <c:pt idx="11">
                  <c:v>11. Middelengebruik</c:v>
                </c:pt>
                <c:pt idx="12">
                  <c:v>12. Verandering</c:v>
                </c:pt>
              </c:strCache>
            </c:strRef>
          </c:cat>
          <c:val>
            <c:numRef>
              <c:f>Graph!$D$2:$D$14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4AB-4E39-B5AA-4598D89EB968}"/>
            </c:ext>
          </c:extLst>
        </c:ser>
        <c:ser>
          <c:idx val="3"/>
          <c:order val="3"/>
          <c:tx>
            <c:strRef>
              <c:f>Graph!$E$1</c:f>
              <c:strCache>
                <c:ptCount val="1"/>
                <c:pt idx="0">
                  <c:v>D</c:v>
                </c:pt>
              </c:strCache>
            </c:strRef>
          </c:tx>
          <c:invertIfNegative val="0"/>
          <c:cat>
            <c:strRef>
              <c:f>Graph!$A$2:$A$14</c:f>
              <c:strCache>
                <c:ptCount val="13"/>
                <c:pt idx="0">
                  <c:v>1. Ernstige Arbeidsongevallen</c:v>
                </c:pt>
                <c:pt idx="1">
                  <c:v>2. Langdurige Afwezigheden</c:v>
                </c:pt>
                <c:pt idx="2">
                  <c:v>3. Herhaalde Kortdurende Afwezigheden</c:v>
                </c:pt>
                <c:pt idx="3">
                  <c:v>4a. Nieuw Aangeworven Personen</c:v>
                </c:pt>
                <c:pt idx="4">
                  <c:v>4b. Onderneming verlaten</c:v>
                </c:pt>
                <c:pt idx="5">
                  <c:v>5. Interne Mutaties</c:v>
                </c:pt>
                <c:pt idx="6">
                  <c:v>6. Procedures</c:v>
                </c:pt>
                <c:pt idx="7">
                  <c:v>7. Psychosociale Verzoeken</c:v>
                </c:pt>
                <c:pt idx="8">
                  <c:v>8. Zelfdoding</c:v>
                </c:pt>
                <c:pt idx="9">
                  <c:v>9. Staking</c:v>
                </c:pt>
                <c:pt idx="10">
                  <c:v>10. Schokkende Gebeurtenissen</c:v>
                </c:pt>
                <c:pt idx="11">
                  <c:v>11. Middelengebruik</c:v>
                </c:pt>
                <c:pt idx="12">
                  <c:v>12. Verandering</c:v>
                </c:pt>
              </c:strCache>
            </c:strRef>
          </c:cat>
          <c:val>
            <c:numRef>
              <c:f>Graph!$E$2:$E$14</c:f>
            </c:numRef>
          </c:val>
          <c:extLst>
            <c:ext xmlns:c16="http://schemas.microsoft.com/office/drawing/2014/chart" uri="{C3380CC4-5D6E-409C-BE32-E72D297353CC}">
              <c16:uniqueId val="{00000003-14AB-4E39-B5AA-4598D89EB968}"/>
            </c:ext>
          </c:extLst>
        </c:ser>
        <c:ser>
          <c:idx val="4"/>
          <c:order val="4"/>
          <c:tx>
            <c:strRef>
              <c:f>Graph!$F$1</c:f>
              <c:strCache>
                <c:ptCount val="1"/>
                <c:pt idx="0">
                  <c:v>E</c:v>
                </c:pt>
              </c:strCache>
            </c:strRef>
          </c:tx>
          <c:invertIfNegative val="0"/>
          <c:cat>
            <c:strRef>
              <c:f>Graph!$A$2:$A$14</c:f>
              <c:strCache>
                <c:ptCount val="13"/>
                <c:pt idx="0">
                  <c:v>1. Ernstige Arbeidsongevallen</c:v>
                </c:pt>
                <c:pt idx="1">
                  <c:v>2. Langdurige Afwezigheden</c:v>
                </c:pt>
                <c:pt idx="2">
                  <c:v>3. Herhaalde Kortdurende Afwezigheden</c:v>
                </c:pt>
                <c:pt idx="3">
                  <c:v>4a. Nieuw Aangeworven Personen</c:v>
                </c:pt>
                <c:pt idx="4">
                  <c:v>4b. Onderneming verlaten</c:v>
                </c:pt>
                <c:pt idx="5">
                  <c:v>5. Interne Mutaties</c:v>
                </c:pt>
                <c:pt idx="6">
                  <c:v>6. Procedures</c:v>
                </c:pt>
                <c:pt idx="7">
                  <c:v>7. Psychosociale Verzoeken</c:v>
                </c:pt>
                <c:pt idx="8">
                  <c:v>8. Zelfdoding</c:v>
                </c:pt>
                <c:pt idx="9">
                  <c:v>9. Staking</c:v>
                </c:pt>
                <c:pt idx="10">
                  <c:v>10. Schokkende Gebeurtenissen</c:v>
                </c:pt>
                <c:pt idx="11">
                  <c:v>11. Middelengebruik</c:v>
                </c:pt>
                <c:pt idx="12">
                  <c:v>12. Verandering</c:v>
                </c:pt>
              </c:strCache>
            </c:strRef>
          </c:cat>
          <c:val>
            <c:numRef>
              <c:f>Graph!$F$2:$F$14</c:f>
            </c:numRef>
          </c:val>
          <c:extLst>
            <c:ext xmlns:c16="http://schemas.microsoft.com/office/drawing/2014/chart" uri="{C3380CC4-5D6E-409C-BE32-E72D297353CC}">
              <c16:uniqueId val="{00000004-14AB-4E39-B5AA-4598D89EB968}"/>
            </c:ext>
          </c:extLst>
        </c:ser>
        <c:ser>
          <c:idx val="5"/>
          <c:order val="5"/>
          <c:tx>
            <c:strRef>
              <c:f>Graph!$G$1</c:f>
              <c:strCache>
                <c:ptCount val="1"/>
                <c:pt idx="0">
                  <c:v>F</c:v>
                </c:pt>
              </c:strCache>
            </c:strRef>
          </c:tx>
          <c:invertIfNegative val="0"/>
          <c:cat>
            <c:strRef>
              <c:f>Graph!$A$2:$A$14</c:f>
              <c:strCache>
                <c:ptCount val="13"/>
                <c:pt idx="0">
                  <c:v>1. Ernstige Arbeidsongevallen</c:v>
                </c:pt>
                <c:pt idx="1">
                  <c:v>2. Langdurige Afwezigheden</c:v>
                </c:pt>
                <c:pt idx="2">
                  <c:v>3. Herhaalde Kortdurende Afwezigheden</c:v>
                </c:pt>
                <c:pt idx="3">
                  <c:v>4a. Nieuw Aangeworven Personen</c:v>
                </c:pt>
                <c:pt idx="4">
                  <c:v>4b. Onderneming verlaten</c:v>
                </c:pt>
                <c:pt idx="5">
                  <c:v>5. Interne Mutaties</c:v>
                </c:pt>
                <c:pt idx="6">
                  <c:v>6. Procedures</c:v>
                </c:pt>
                <c:pt idx="7">
                  <c:v>7. Psychosociale Verzoeken</c:v>
                </c:pt>
                <c:pt idx="8">
                  <c:v>8. Zelfdoding</c:v>
                </c:pt>
                <c:pt idx="9">
                  <c:v>9. Staking</c:v>
                </c:pt>
                <c:pt idx="10">
                  <c:v>10. Schokkende Gebeurtenissen</c:v>
                </c:pt>
                <c:pt idx="11">
                  <c:v>11. Middelengebruik</c:v>
                </c:pt>
                <c:pt idx="12">
                  <c:v>12. Verandering</c:v>
                </c:pt>
              </c:strCache>
            </c:strRef>
          </c:cat>
          <c:val>
            <c:numRef>
              <c:f>Graph!$G$2:$G$14</c:f>
            </c:numRef>
          </c:val>
          <c:extLst>
            <c:ext xmlns:c16="http://schemas.microsoft.com/office/drawing/2014/chart" uri="{C3380CC4-5D6E-409C-BE32-E72D297353CC}">
              <c16:uniqueId val="{00000005-14AB-4E39-B5AA-4598D89EB968}"/>
            </c:ext>
          </c:extLst>
        </c:ser>
        <c:ser>
          <c:idx val="6"/>
          <c:order val="6"/>
          <c:tx>
            <c:strRef>
              <c:f>Graph!$H$1</c:f>
              <c:strCache>
                <c:ptCount val="1"/>
                <c:pt idx="0">
                  <c:v>G</c:v>
                </c:pt>
              </c:strCache>
            </c:strRef>
          </c:tx>
          <c:invertIfNegative val="0"/>
          <c:cat>
            <c:strRef>
              <c:f>Graph!$A$2:$A$14</c:f>
              <c:strCache>
                <c:ptCount val="13"/>
                <c:pt idx="0">
                  <c:v>1. Ernstige Arbeidsongevallen</c:v>
                </c:pt>
                <c:pt idx="1">
                  <c:v>2. Langdurige Afwezigheden</c:v>
                </c:pt>
                <c:pt idx="2">
                  <c:v>3. Herhaalde Kortdurende Afwezigheden</c:v>
                </c:pt>
                <c:pt idx="3">
                  <c:v>4a. Nieuw Aangeworven Personen</c:v>
                </c:pt>
                <c:pt idx="4">
                  <c:v>4b. Onderneming verlaten</c:v>
                </c:pt>
                <c:pt idx="5">
                  <c:v>5. Interne Mutaties</c:v>
                </c:pt>
                <c:pt idx="6">
                  <c:v>6. Procedures</c:v>
                </c:pt>
                <c:pt idx="7">
                  <c:v>7. Psychosociale Verzoeken</c:v>
                </c:pt>
                <c:pt idx="8">
                  <c:v>8. Zelfdoding</c:v>
                </c:pt>
                <c:pt idx="9">
                  <c:v>9. Staking</c:v>
                </c:pt>
                <c:pt idx="10">
                  <c:v>10. Schokkende Gebeurtenissen</c:v>
                </c:pt>
                <c:pt idx="11">
                  <c:v>11. Middelengebruik</c:v>
                </c:pt>
                <c:pt idx="12">
                  <c:v>12. Verandering</c:v>
                </c:pt>
              </c:strCache>
            </c:strRef>
          </c:cat>
          <c:val>
            <c:numRef>
              <c:f>Graph!$H$2:$H$14</c:f>
            </c:numRef>
          </c:val>
          <c:extLst>
            <c:ext xmlns:c16="http://schemas.microsoft.com/office/drawing/2014/chart" uri="{C3380CC4-5D6E-409C-BE32-E72D297353CC}">
              <c16:uniqueId val="{00000006-14AB-4E39-B5AA-4598D89EB968}"/>
            </c:ext>
          </c:extLst>
        </c:ser>
        <c:ser>
          <c:idx val="7"/>
          <c:order val="7"/>
          <c:tx>
            <c:strRef>
              <c:f>Graph!$I$1</c:f>
              <c:strCache>
                <c:ptCount val="1"/>
                <c:pt idx="0">
                  <c:v>H</c:v>
                </c:pt>
              </c:strCache>
            </c:strRef>
          </c:tx>
          <c:invertIfNegative val="0"/>
          <c:cat>
            <c:strRef>
              <c:f>Graph!$A$2:$A$14</c:f>
              <c:strCache>
                <c:ptCount val="13"/>
                <c:pt idx="0">
                  <c:v>1. Ernstige Arbeidsongevallen</c:v>
                </c:pt>
                <c:pt idx="1">
                  <c:v>2. Langdurige Afwezigheden</c:v>
                </c:pt>
                <c:pt idx="2">
                  <c:v>3. Herhaalde Kortdurende Afwezigheden</c:v>
                </c:pt>
                <c:pt idx="3">
                  <c:v>4a. Nieuw Aangeworven Personen</c:v>
                </c:pt>
                <c:pt idx="4">
                  <c:v>4b. Onderneming verlaten</c:v>
                </c:pt>
                <c:pt idx="5">
                  <c:v>5. Interne Mutaties</c:v>
                </c:pt>
                <c:pt idx="6">
                  <c:v>6. Procedures</c:v>
                </c:pt>
                <c:pt idx="7">
                  <c:v>7. Psychosociale Verzoeken</c:v>
                </c:pt>
                <c:pt idx="8">
                  <c:v>8. Zelfdoding</c:v>
                </c:pt>
                <c:pt idx="9">
                  <c:v>9. Staking</c:v>
                </c:pt>
                <c:pt idx="10">
                  <c:v>10. Schokkende Gebeurtenissen</c:v>
                </c:pt>
                <c:pt idx="11">
                  <c:v>11. Middelengebruik</c:v>
                </c:pt>
                <c:pt idx="12">
                  <c:v>12. Verandering</c:v>
                </c:pt>
              </c:strCache>
            </c:strRef>
          </c:cat>
          <c:val>
            <c:numRef>
              <c:f>Graph!$I$2:$I$14</c:f>
            </c:numRef>
          </c:val>
          <c:extLst>
            <c:ext xmlns:c16="http://schemas.microsoft.com/office/drawing/2014/chart" uri="{C3380CC4-5D6E-409C-BE32-E72D297353CC}">
              <c16:uniqueId val="{00000007-14AB-4E39-B5AA-4598D89EB968}"/>
            </c:ext>
          </c:extLst>
        </c:ser>
        <c:ser>
          <c:idx val="8"/>
          <c:order val="8"/>
          <c:tx>
            <c:strRef>
              <c:f>Graph!$J$1</c:f>
              <c:strCache>
                <c:ptCount val="1"/>
                <c:pt idx="0">
                  <c:v>I</c:v>
                </c:pt>
              </c:strCache>
            </c:strRef>
          </c:tx>
          <c:invertIfNegative val="0"/>
          <c:cat>
            <c:strRef>
              <c:f>Graph!$A$2:$A$14</c:f>
              <c:strCache>
                <c:ptCount val="13"/>
                <c:pt idx="0">
                  <c:v>1. Ernstige Arbeidsongevallen</c:v>
                </c:pt>
                <c:pt idx="1">
                  <c:v>2. Langdurige Afwezigheden</c:v>
                </c:pt>
                <c:pt idx="2">
                  <c:v>3. Herhaalde Kortdurende Afwezigheden</c:v>
                </c:pt>
                <c:pt idx="3">
                  <c:v>4a. Nieuw Aangeworven Personen</c:v>
                </c:pt>
                <c:pt idx="4">
                  <c:v>4b. Onderneming verlaten</c:v>
                </c:pt>
                <c:pt idx="5">
                  <c:v>5. Interne Mutaties</c:v>
                </c:pt>
                <c:pt idx="6">
                  <c:v>6. Procedures</c:v>
                </c:pt>
                <c:pt idx="7">
                  <c:v>7. Psychosociale Verzoeken</c:v>
                </c:pt>
                <c:pt idx="8">
                  <c:v>8. Zelfdoding</c:v>
                </c:pt>
                <c:pt idx="9">
                  <c:v>9. Staking</c:v>
                </c:pt>
                <c:pt idx="10">
                  <c:v>10. Schokkende Gebeurtenissen</c:v>
                </c:pt>
                <c:pt idx="11">
                  <c:v>11. Middelengebruik</c:v>
                </c:pt>
                <c:pt idx="12">
                  <c:v>12. Verandering</c:v>
                </c:pt>
              </c:strCache>
            </c:strRef>
          </c:cat>
          <c:val>
            <c:numRef>
              <c:f>Graph!$J$2:$J$14</c:f>
            </c:numRef>
          </c:val>
          <c:extLst>
            <c:ext xmlns:c16="http://schemas.microsoft.com/office/drawing/2014/chart" uri="{C3380CC4-5D6E-409C-BE32-E72D297353CC}">
              <c16:uniqueId val="{00000008-14AB-4E39-B5AA-4598D89EB968}"/>
            </c:ext>
          </c:extLst>
        </c:ser>
        <c:ser>
          <c:idx val="9"/>
          <c:order val="9"/>
          <c:tx>
            <c:strRef>
              <c:f>Graph!$K$1</c:f>
              <c:strCache>
                <c:ptCount val="1"/>
                <c:pt idx="0">
                  <c:v>J</c:v>
                </c:pt>
              </c:strCache>
            </c:strRef>
          </c:tx>
          <c:invertIfNegative val="0"/>
          <c:cat>
            <c:strRef>
              <c:f>Graph!$A$2:$A$14</c:f>
              <c:strCache>
                <c:ptCount val="13"/>
                <c:pt idx="0">
                  <c:v>1. Ernstige Arbeidsongevallen</c:v>
                </c:pt>
                <c:pt idx="1">
                  <c:v>2. Langdurige Afwezigheden</c:v>
                </c:pt>
                <c:pt idx="2">
                  <c:v>3. Herhaalde Kortdurende Afwezigheden</c:v>
                </c:pt>
                <c:pt idx="3">
                  <c:v>4a. Nieuw Aangeworven Personen</c:v>
                </c:pt>
                <c:pt idx="4">
                  <c:v>4b. Onderneming verlaten</c:v>
                </c:pt>
                <c:pt idx="5">
                  <c:v>5. Interne Mutaties</c:v>
                </c:pt>
                <c:pt idx="6">
                  <c:v>6. Procedures</c:v>
                </c:pt>
                <c:pt idx="7">
                  <c:v>7. Psychosociale Verzoeken</c:v>
                </c:pt>
                <c:pt idx="8">
                  <c:v>8. Zelfdoding</c:v>
                </c:pt>
                <c:pt idx="9">
                  <c:v>9. Staking</c:v>
                </c:pt>
                <c:pt idx="10">
                  <c:v>10. Schokkende Gebeurtenissen</c:v>
                </c:pt>
                <c:pt idx="11">
                  <c:v>11. Middelengebruik</c:v>
                </c:pt>
                <c:pt idx="12">
                  <c:v>12. Verandering</c:v>
                </c:pt>
              </c:strCache>
            </c:strRef>
          </c:cat>
          <c:val>
            <c:numRef>
              <c:f>Graph!$K$2:$K$14</c:f>
            </c:numRef>
          </c:val>
          <c:extLst>
            <c:ext xmlns:c16="http://schemas.microsoft.com/office/drawing/2014/chart" uri="{C3380CC4-5D6E-409C-BE32-E72D297353CC}">
              <c16:uniqueId val="{00000009-14AB-4E39-B5AA-4598D89EB968}"/>
            </c:ext>
          </c:extLst>
        </c:ser>
        <c:ser>
          <c:idx val="10"/>
          <c:order val="10"/>
          <c:tx>
            <c:strRef>
              <c:f>Graph!$L$1</c:f>
              <c:strCache>
                <c:ptCount val="1"/>
                <c:pt idx="0">
                  <c:v>K</c:v>
                </c:pt>
              </c:strCache>
            </c:strRef>
          </c:tx>
          <c:invertIfNegative val="0"/>
          <c:cat>
            <c:strRef>
              <c:f>Graph!$A$2:$A$14</c:f>
              <c:strCache>
                <c:ptCount val="13"/>
                <c:pt idx="0">
                  <c:v>1. Ernstige Arbeidsongevallen</c:v>
                </c:pt>
                <c:pt idx="1">
                  <c:v>2. Langdurige Afwezigheden</c:v>
                </c:pt>
                <c:pt idx="2">
                  <c:v>3. Herhaalde Kortdurende Afwezigheden</c:v>
                </c:pt>
                <c:pt idx="3">
                  <c:v>4a. Nieuw Aangeworven Personen</c:v>
                </c:pt>
                <c:pt idx="4">
                  <c:v>4b. Onderneming verlaten</c:v>
                </c:pt>
                <c:pt idx="5">
                  <c:v>5. Interne Mutaties</c:v>
                </c:pt>
                <c:pt idx="6">
                  <c:v>6. Procedures</c:v>
                </c:pt>
                <c:pt idx="7">
                  <c:v>7. Psychosociale Verzoeken</c:v>
                </c:pt>
                <c:pt idx="8">
                  <c:v>8. Zelfdoding</c:v>
                </c:pt>
                <c:pt idx="9">
                  <c:v>9. Staking</c:v>
                </c:pt>
                <c:pt idx="10">
                  <c:v>10. Schokkende Gebeurtenissen</c:v>
                </c:pt>
                <c:pt idx="11">
                  <c:v>11. Middelengebruik</c:v>
                </c:pt>
                <c:pt idx="12">
                  <c:v>12. Verandering</c:v>
                </c:pt>
              </c:strCache>
            </c:strRef>
          </c:cat>
          <c:val>
            <c:numRef>
              <c:f>Graph!$L$2:$L$14</c:f>
            </c:numRef>
          </c:val>
          <c:extLst>
            <c:ext xmlns:c16="http://schemas.microsoft.com/office/drawing/2014/chart" uri="{C3380CC4-5D6E-409C-BE32-E72D297353CC}">
              <c16:uniqueId val="{0000000A-14AB-4E39-B5AA-4598D89EB968}"/>
            </c:ext>
          </c:extLst>
        </c:ser>
        <c:ser>
          <c:idx val="11"/>
          <c:order val="11"/>
          <c:tx>
            <c:strRef>
              <c:f>Graph!$M$1</c:f>
              <c:strCache>
                <c:ptCount val="1"/>
                <c:pt idx="0">
                  <c:v>L</c:v>
                </c:pt>
              </c:strCache>
            </c:strRef>
          </c:tx>
          <c:invertIfNegative val="0"/>
          <c:cat>
            <c:strRef>
              <c:f>Graph!$A$2:$A$14</c:f>
              <c:strCache>
                <c:ptCount val="13"/>
                <c:pt idx="0">
                  <c:v>1. Ernstige Arbeidsongevallen</c:v>
                </c:pt>
                <c:pt idx="1">
                  <c:v>2. Langdurige Afwezigheden</c:v>
                </c:pt>
                <c:pt idx="2">
                  <c:v>3. Herhaalde Kortdurende Afwezigheden</c:v>
                </c:pt>
                <c:pt idx="3">
                  <c:v>4a. Nieuw Aangeworven Personen</c:v>
                </c:pt>
                <c:pt idx="4">
                  <c:v>4b. Onderneming verlaten</c:v>
                </c:pt>
                <c:pt idx="5">
                  <c:v>5. Interne Mutaties</c:v>
                </c:pt>
                <c:pt idx="6">
                  <c:v>6. Procedures</c:v>
                </c:pt>
                <c:pt idx="7">
                  <c:v>7. Psychosociale Verzoeken</c:v>
                </c:pt>
                <c:pt idx="8">
                  <c:v>8. Zelfdoding</c:v>
                </c:pt>
                <c:pt idx="9">
                  <c:v>9. Staking</c:v>
                </c:pt>
                <c:pt idx="10">
                  <c:v>10. Schokkende Gebeurtenissen</c:v>
                </c:pt>
                <c:pt idx="11">
                  <c:v>11. Middelengebruik</c:v>
                </c:pt>
                <c:pt idx="12">
                  <c:v>12. Verandering</c:v>
                </c:pt>
              </c:strCache>
            </c:strRef>
          </c:cat>
          <c:val>
            <c:numRef>
              <c:f>Graph!$M$2:$M$14</c:f>
            </c:numRef>
          </c:val>
          <c:extLst>
            <c:ext xmlns:c16="http://schemas.microsoft.com/office/drawing/2014/chart" uri="{C3380CC4-5D6E-409C-BE32-E72D297353CC}">
              <c16:uniqueId val="{0000000B-14AB-4E39-B5AA-4598D89EB968}"/>
            </c:ext>
          </c:extLst>
        </c:ser>
        <c:ser>
          <c:idx val="12"/>
          <c:order val="12"/>
          <c:tx>
            <c:strRef>
              <c:f>Graph!$N$1</c:f>
              <c:strCache>
                <c:ptCount val="1"/>
                <c:pt idx="0">
                  <c:v>M</c:v>
                </c:pt>
              </c:strCache>
            </c:strRef>
          </c:tx>
          <c:invertIfNegative val="0"/>
          <c:cat>
            <c:strRef>
              <c:f>Graph!$A$2:$A$14</c:f>
              <c:strCache>
                <c:ptCount val="13"/>
                <c:pt idx="0">
                  <c:v>1. Ernstige Arbeidsongevallen</c:v>
                </c:pt>
                <c:pt idx="1">
                  <c:v>2. Langdurige Afwezigheden</c:v>
                </c:pt>
                <c:pt idx="2">
                  <c:v>3. Herhaalde Kortdurende Afwezigheden</c:v>
                </c:pt>
                <c:pt idx="3">
                  <c:v>4a. Nieuw Aangeworven Personen</c:v>
                </c:pt>
                <c:pt idx="4">
                  <c:v>4b. Onderneming verlaten</c:v>
                </c:pt>
                <c:pt idx="5">
                  <c:v>5. Interne Mutaties</c:v>
                </c:pt>
                <c:pt idx="6">
                  <c:v>6. Procedures</c:v>
                </c:pt>
                <c:pt idx="7">
                  <c:v>7. Psychosociale Verzoeken</c:v>
                </c:pt>
                <c:pt idx="8">
                  <c:v>8. Zelfdoding</c:v>
                </c:pt>
                <c:pt idx="9">
                  <c:v>9. Staking</c:v>
                </c:pt>
                <c:pt idx="10">
                  <c:v>10. Schokkende Gebeurtenissen</c:v>
                </c:pt>
                <c:pt idx="11">
                  <c:v>11. Middelengebruik</c:v>
                </c:pt>
                <c:pt idx="12">
                  <c:v>12. Verandering</c:v>
                </c:pt>
              </c:strCache>
            </c:strRef>
          </c:cat>
          <c:val>
            <c:numRef>
              <c:f>Graph!$N$2:$N$14</c:f>
            </c:numRef>
          </c:val>
          <c:extLst>
            <c:ext xmlns:c16="http://schemas.microsoft.com/office/drawing/2014/chart" uri="{C3380CC4-5D6E-409C-BE32-E72D297353CC}">
              <c16:uniqueId val="{0000000C-14AB-4E39-B5AA-4598D89EB968}"/>
            </c:ext>
          </c:extLst>
        </c:ser>
        <c:ser>
          <c:idx val="13"/>
          <c:order val="13"/>
          <c:tx>
            <c:strRef>
              <c:f>Graph!$O$1</c:f>
              <c:strCache>
                <c:ptCount val="1"/>
                <c:pt idx="0">
                  <c:v>N</c:v>
                </c:pt>
              </c:strCache>
            </c:strRef>
          </c:tx>
          <c:invertIfNegative val="0"/>
          <c:cat>
            <c:strRef>
              <c:f>Graph!$A$2:$A$14</c:f>
              <c:strCache>
                <c:ptCount val="13"/>
                <c:pt idx="0">
                  <c:v>1. Ernstige Arbeidsongevallen</c:v>
                </c:pt>
                <c:pt idx="1">
                  <c:v>2. Langdurige Afwezigheden</c:v>
                </c:pt>
                <c:pt idx="2">
                  <c:v>3. Herhaalde Kortdurende Afwezigheden</c:v>
                </c:pt>
                <c:pt idx="3">
                  <c:v>4a. Nieuw Aangeworven Personen</c:v>
                </c:pt>
                <c:pt idx="4">
                  <c:v>4b. Onderneming verlaten</c:v>
                </c:pt>
                <c:pt idx="5">
                  <c:v>5. Interne Mutaties</c:v>
                </c:pt>
                <c:pt idx="6">
                  <c:v>6. Procedures</c:v>
                </c:pt>
                <c:pt idx="7">
                  <c:v>7. Psychosociale Verzoeken</c:v>
                </c:pt>
                <c:pt idx="8">
                  <c:v>8. Zelfdoding</c:v>
                </c:pt>
                <c:pt idx="9">
                  <c:v>9. Staking</c:v>
                </c:pt>
                <c:pt idx="10">
                  <c:v>10. Schokkende Gebeurtenissen</c:v>
                </c:pt>
                <c:pt idx="11">
                  <c:v>11. Middelengebruik</c:v>
                </c:pt>
                <c:pt idx="12">
                  <c:v>12. Verandering</c:v>
                </c:pt>
              </c:strCache>
            </c:strRef>
          </c:cat>
          <c:val>
            <c:numRef>
              <c:f>Graph!$O$2:$O$14</c:f>
            </c:numRef>
          </c:val>
          <c:extLst>
            <c:ext xmlns:c16="http://schemas.microsoft.com/office/drawing/2014/chart" uri="{C3380CC4-5D6E-409C-BE32-E72D297353CC}">
              <c16:uniqueId val="{0000000D-14AB-4E39-B5AA-4598D89EB968}"/>
            </c:ext>
          </c:extLst>
        </c:ser>
        <c:ser>
          <c:idx val="14"/>
          <c:order val="14"/>
          <c:tx>
            <c:strRef>
              <c:f>Graph!$P$1</c:f>
              <c:strCache>
                <c:ptCount val="1"/>
                <c:pt idx="0">
                  <c:v>O</c:v>
                </c:pt>
              </c:strCache>
            </c:strRef>
          </c:tx>
          <c:invertIfNegative val="0"/>
          <c:cat>
            <c:strRef>
              <c:f>Graph!$A$2:$A$14</c:f>
              <c:strCache>
                <c:ptCount val="13"/>
                <c:pt idx="0">
                  <c:v>1. Ernstige Arbeidsongevallen</c:v>
                </c:pt>
                <c:pt idx="1">
                  <c:v>2. Langdurige Afwezigheden</c:v>
                </c:pt>
                <c:pt idx="2">
                  <c:v>3. Herhaalde Kortdurende Afwezigheden</c:v>
                </c:pt>
                <c:pt idx="3">
                  <c:v>4a. Nieuw Aangeworven Personen</c:v>
                </c:pt>
                <c:pt idx="4">
                  <c:v>4b. Onderneming verlaten</c:v>
                </c:pt>
                <c:pt idx="5">
                  <c:v>5. Interne Mutaties</c:v>
                </c:pt>
                <c:pt idx="6">
                  <c:v>6. Procedures</c:v>
                </c:pt>
                <c:pt idx="7">
                  <c:v>7. Psychosociale Verzoeken</c:v>
                </c:pt>
                <c:pt idx="8">
                  <c:v>8. Zelfdoding</c:v>
                </c:pt>
                <c:pt idx="9">
                  <c:v>9. Staking</c:v>
                </c:pt>
                <c:pt idx="10">
                  <c:v>10. Schokkende Gebeurtenissen</c:v>
                </c:pt>
                <c:pt idx="11">
                  <c:v>11. Middelengebruik</c:v>
                </c:pt>
                <c:pt idx="12">
                  <c:v>12. Verandering</c:v>
                </c:pt>
              </c:strCache>
            </c:strRef>
          </c:cat>
          <c:val>
            <c:numRef>
              <c:f>Graph!$P$2:$P$14</c:f>
            </c:numRef>
          </c:val>
          <c:extLst>
            <c:ext xmlns:c16="http://schemas.microsoft.com/office/drawing/2014/chart" uri="{C3380CC4-5D6E-409C-BE32-E72D297353CC}">
              <c16:uniqueId val="{0000000E-14AB-4E39-B5AA-4598D89EB968}"/>
            </c:ext>
          </c:extLst>
        </c:ser>
        <c:dLbls>
          <c:showLegendKey val="0"/>
          <c:showVal val="0"/>
          <c:showCatName val="0"/>
          <c:showSerName val="0"/>
          <c:showPercent val="0"/>
          <c:showBubbleSize val="0"/>
        </c:dLbls>
        <c:gapWidth val="150"/>
        <c:axId val="-2078928488"/>
        <c:axId val="-2078925512"/>
      </c:barChart>
      <c:catAx>
        <c:axId val="-2078928488"/>
        <c:scaling>
          <c:orientation val="minMax"/>
        </c:scaling>
        <c:delete val="0"/>
        <c:axPos val="b"/>
        <c:numFmt formatCode="General" sourceLinked="0"/>
        <c:majorTickMark val="out"/>
        <c:minorTickMark val="none"/>
        <c:tickLblPos val="nextTo"/>
        <c:crossAx val="-2078925512"/>
        <c:crosses val="autoZero"/>
        <c:auto val="1"/>
        <c:lblAlgn val="ctr"/>
        <c:lblOffset val="100"/>
        <c:noMultiLvlLbl val="0"/>
      </c:catAx>
      <c:valAx>
        <c:axId val="-2078925512"/>
        <c:scaling>
          <c:orientation val="minMax"/>
        </c:scaling>
        <c:delete val="0"/>
        <c:axPos val="l"/>
        <c:majorGridlines/>
        <c:numFmt formatCode="General" sourceLinked="1"/>
        <c:majorTickMark val="out"/>
        <c:minorTickMark val="none"/>
        <c:tickLblPos val="nextTo"/>
        <c:crossAx val="-2078928488"/>
        <c:crosses val="autoZero"/>
        <c:crossBetween val="between"/>
        <c:majorUnit val="1"/>
      </c:valAx>
    </c:plotArea>
    <c:legend>
      <c:legendPos val="b"/>
      <c:layout>
        <c:manualLayout>
          <c:xMode val="edge"/>
          <c:yMode val="edge"/>
          <c:x val="0.38235752082436603"/>
          <c:y val="0.96062173845916299"/>
          <c:w val="0.238500329138922"/>
          <c:h val="3.9378261540836797E-2"/>
        </c:manualLayout>
      </c:layout>
      <c:overlay val="0"/>
    </c:legend>
    <c:plotVisOnly val="1"/>
    <c:dispBlanksAs val="gap"/>
    <c:showDLblsOverMax val="0"/>
  </c:chart>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4724399</xdr:colOff>
      <xdr:row>0</xdr:row>
      <xdr:rowOff>96520</xdr:rowOff>
    </xdr:from>
    <xdr:to>
      <xdr:col>0</xdr:col>
      <xdr:colOff>9696120</xdr:colOff>
      <xdr:row>0</xdr:row>
      <xdr:rowOff>1712400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4724399" y="96520"/>
          <a:ext cx="4971721" cy="1615880"/>
        </a:xfrm>
        <a:prstGeom prst="rect">
          <a:avLst/>
        </a:prstGeom>
      </xdr:spPr>
    </xdr:pic>
    <xdr:clientData/>
  </xdr:twoCellAnchor>
  <xdr:twoCellAnchor editAs="oneCell">
    <xdr:from>
      <xdr:col>1</xdr:col>
      <xdr:colOff>213360</xdr:colOff>
      <xdr:row>0</xdr:row>
      <xdr:rowOff>0</xdr:rowOff>
    </xdr:from>
    <xdr:to>
      <xdr:col>2</xdr:col>
      <xdr:colOff>16510</xdr:colOff>
      <xdr:row>0</xdr:row>
      <xdr:rowOff>1813019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2359640" y="0"/>
          <a:ext cx="1388110" cy="1813019"/>
        </a:xfrm>
        <a:prstGeom prst="rect">
          <a:avLst/>
        </a:prstGeom>
      </xdr:spPr>
    </xdr:pic>
    <xdr:clientData/>
  </xdr:twoCellAnchor>
  <xdr:twoCellAnchor editAs="oneCell">
    <xdr:from>
      <xdr:col>0</xdr:col>
      <xdr:colOff>55880</xdr:colOff>
      <xdr:row>0</xdr:row>
      <xdr:rowOff>93980</xdr:rowOff>
    </xdr:from>
    <xdr:to>
      <xdr:col>0</xdr:col>
      <xdr:colOff>5045710</xdr:colOff>
      <xdr:row>0</xdr:row>
      <xdr:rowOff>1732264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55880" y="93980"/>
          <a:ext cx="4989830" cy="1638284"/>
        </a:xfrm>
        <a:prstGeom prst="rect">
          <a:avLst/>
        </a:prstGeom>
      </xdr:spPr>
    </xdr:pic>
    <xdr:clientData/>
  </xdr:twoCellAnchor>
  <xdr:twoCellAnchor editAs="oneCell">
    <xdr:from>
      <xdr:col>0</xdr:col>
      <xdr:colOff>9441180</xdr:colOff>
      <xdr:row>0</xdr:row>
      <xdr:rowOff>53340</xdr:rowOff>
    </xdr:from>
    <xdr:to>
      <xdr:col>1</xdr:col>
      <xdr:colOff>60960</xdr:colOff>
      <xdr:row>0</xdr:row>
      <xdr:rowOff>1638299</xdr:rowOff>
    </xdr:to>
    <xdr:pic>
      <xdr:nvPicPr>
        <xdr:cNvPr id="7" name="Image 6">
          <a:extLst>
            <a:ext uri="{FF2B5EF4-FFF2-40B4-BE49-F238E27FC236}">
              <a16:creationId xmlns:a16="http://schemas.microsoft.com/office/drawing/2014/main" id="{79C87494-98D9-4DEC-926F-FD51572A12F3}"/>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441180" y="53340"/>
          <a:ext cx="3992880" cy="15849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25</xdr:row>
      <xdr:rowOff>17780</xdr:rowOff>
    </xdr:from>
    <xdr:to>
      <xdr:col>15</xdr:col>
      <xdr:colOff>660400</xdr:colOff>
      <xdr:row>42</xdr:row>
      <xdr:rowOff>114300</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xdr:row>
      <xdr:rowOff>12700</xdr:rowOff>
    </xdr:from>
    <xdr:to>
      <xdr:col>13</xdr:col>
      <xdr:colOff>901700</xdr:colOff>
      <xdr:row>20</xdr:row>
      <xdr:rowOff>1028700</xdr:rowOff>
    </xdr:to>
    <xdr:graphicFrame macro="">
      <xdr:nvGraphicFramePr>
        <xdr:cNvPr id="4" name="Chart 3">
          <a:extLst>
            <a:ext uri="{FF2B5EF4-FFF2-40B4-BE49-F238E27FC236}">
              <a16:creationId xmlns:a16="http://schemas.microsoft.com/office/drawing/2014/main" id="{00000000-0008-0000-1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51"/>
  <sheetViews>
    <sheetView showGridLines="0" zoomScale="70" zoomScaleNormal="70" workbookViewId="0">
      <selection activeCell="B7" sqref="B7"/>
    </sheetView>
  </sheetViews>
  <sheetFormatPr defaultColWidth="10.85546875" defaultRowHeight="14.25" x14ac:dyDescent="0.2"/>
  <cols>
    <col min="1" max="1" width="175.42578125" style="12" customWidth="1"/>
    <col min="2" max="2" width="23.140625" style="12" customWidth="1"/>
    <col min="3" max="3" width="43.140625" style="12" customWidth="1"/>
    <col min="4" max="4" width="15" style="12" customWidth="1"/>
    <col min="5" max="16384" width="10.85546875" style="12"/>
  </cols>
  <sheetData>
    <row r="1" spans="1:2" s="147" customFormat="1" ht="147" customHeight="1" thickBot="1" x14ac:dyDescent="0.25"/>
    <row r="2" spans="1:2" s="23" customFormat="1" ht="56.1" customHeight="1" thickBot="1" x14ac:dyDescent="0.3">
      <c r="A2" s="97" t="s">
        <v>107</v>
      </c>
      <c r="B2" s="104" t="s">
        <v>49</v>
      </c>
    </row>
    <row r="3" spans="1:2" s="23" customFormat="1" ht="41.1" customHeight="1" x14ac:dyDescent="0.25">
      <c r="A3" s="95" t="str">
        <f>IF(B2="Nederlands",'NL+ FR'!A147,'NL+ FR'!B147)</f>
        <v>Dit onderzoek wordt gefinancierd door de Minister van Sociale Zaken en Volksgezondheid in samenwerking met de Federale Overheidsdienst Werkgelegenheid, Arbeid en Sociaal Overleg, in het kader van nieuwe initiatieven met betrekking tot burn-out.</v>
      </c>
    </row>
    <row r="4" spans="1:2" s="96" customFormat="1" ht="51" customHeight="1" x14ac:dyDescent="0.4">
      <c r="A4" s="95" t="str">
        <f>IF(B2="Nederlands",'NL+ FR'!A148,'NL+ FR'!B148)</f>
        <v>De Excel-tool (februari 2020) is gebaseerd op de tool Knipperlichten psychosociale risico's op het werk van de Federale Overheidsdienst Werkgelegenheid, Arbeid en Sociaal Overleg, en werd oorspronkelijk opgesteld door UNamur in samenwerking met HIVA.</v>
      </c>
      <c r="B4" s="23"/>
    </row>
    <row r="5" spans="1:2" s="96" customFormat="1" ht="53.1" customHeight="1" x14ac:dyDescent="0.4">
      <c r="A5" s="142" t="str">
        <f>IF(B2="Nederlands",'NL+ FR'!A4,'NL+ FR'!B4)</f>
        <v xml:space="preserve">Knipperlichten psychosociale risico's op het werk </v>
      </c>
    </row>
    <row r="6" spans="1:2" ht="45.95" customHeight="1" x14ac:dyDescent="0.4">
      <c r="A6" s="142" t="str">
        <f>IF(B2="Nederlands",'NL+ FR'!A3,'NL+ FR'!B3)</f>
        <v>EXCEL - TOOL</v>
      </c>
      <c r="B6" s="96"/>
    </row>
    <row r="7" spans="1:2" ht="44.1" customHeight="1" x14ac:dyDescent="0.4">
      <c r="A7" s="94" t="s">
        <v>189</v>
      </c>
    </row>
    <row r="8" spans="1:2" ht="35.1" customHeight="1" x14ac:dyDescent="0.4">
      <c r="A8" s="94"/>
    </row>
    <row r="9" spans="1:2" s="23" customFormat="1" ht="21.95" customHeight="1" x14ac:dyDescent="0.25">
      <c r="A9" s="113" t="str">
        <f>IF(B2="Nederlands",'NL+ FR'!A159,'NL+ FR'!B159)</f>
        <v xml:space="preserve">Met dit Excel-formulier kan u de eerste module van de knipperlichtentool psychosociale risico's op het werk aanvullen. </v>
      </c>
    </row>
    <row r="10" spans="1:2" s="23" customFormat="1" ht="34.35" customHeight="1" x14ac:dyDescent="0.25">
      <c r="A10" s="113" t="str">
        <f>IF(B2="Nederlands",'NL+ FR'!A160,'NL+ FR'!B160)</f>
        <v>Met deze module kan u op basis van cijfermatige gegevens nagaan of er gevolgen van mogelijke psychosociale risico's aanwezig zijn.</v>
      </c>
    </row>
    <row r="11" spans="1:2" s="23" customFormat="1" ht="20.100000000000001" customHeight="1" x14ac:dyDescent="0.25">
      <c r="A11" s="103"/>
    </row>
    <row r="12" spans="1:2" s="23" customFormat="1" ht="20.100000000000001" customHeight="1" x14ac:dyDescent="0.3">
      <c r="A12" s="110" t="str">
        <f>IF($B$2="Nederlands",'NL+ FR'!A178,'NL+ FR'!B178)</f>
        <v>HOE DEZE EXCEL GEBRUIKEN?</v>
      </c>
    </row>
    <row r="13" spans="1:2" s="23" customFormat="1" ht="20.100000000000001" customHeight="1" x14ac:dyDescent="0.3">
      <c r="A13" s="110"/>
    </row>
    <row r="14" spans="1:2" s="23" customFormat="1" ht="20.100000000000001" customHeight="1" x14ac:dyDescent="0.3">
      <c r="A14" s="110" t="str">
        <f>IF($B$2="Nederlands",'NL+ FR'!A179,'NL+ FR'!B179)</f>
        <v>Algemene regels</v>
      </c>
    </row>
    <row r="15" spans="1:2" s="23" customFormat="1" ht="48" customHeight="1" x14ac:dyDescent="0.25">
      <c r="A15" s="113" t="str">
        <f>IF($B$2="Nederlands",'NL+ FR'!A180,'NL+ FR'!B180)</f>
        <v>Deze Excel bevat een aantal achterliggende bewerkingen in de vorm van zogenaamde macros. Bij het openen van het Excel-document is het belangrijk om de macros te aanvaarden ("enable macros/ macro's inschakelen").</v>
      </c>
    </row>
    <row r="16" spans="1:2" s="23" customFormat="1" ht="72" customHeight="1" x14ac:dyDescent="0.25">
      <c r="A16" s="113" t="str">
        <f>IF($B$2="Nederlands",'NL+ FR'!A181,'NL+ FR'!B181)</f>
        <v>U moet in bepaalde cellen zelf gegevens of informatie toevoegen. Deze cellen hebben een gele achtergrond. (Achter sommige cellen met een gele achtergrond zit een formule om de taal te bepalen. Deze mag u echter WEL overschrijven door hierin te noteren). De cellen met een witte achtergrond bevatten automatische berekeningen op basis van de eerder toegevoegde gegevens of informatie. Voeg zelf geen gegevens of informatie toe binnen de cellen met een witte achtergrond. Dit heeft namelijk als gevolg dat de formules overschreven worden, waardoor de berekeningen niet meer correct zijn.</v>
      </c>
    </row>
    <row r="17" spans="1:1" s="23" customFormat="1" ht="23.1" customHeight="1" x14ac:dyDescent="0.25">
      <c r="A17" s="103"/>
    </row>
    <row r="18" spans="1:1" s="23" customFormat="1" ht="20.100000000000001" customHeight="1" x14ac:dyDescent="0.3">
      <c r="A18" s="110" t="str">
        <f>IF($B$2="Nederlands",'NL+ FR'!A182,'NL+ FR'!B182)</f>
        <v>Tabblad "Groups - Years"</v>
      </c>
    </row>
    <row r="19" spans="1:1" s="23" customFormat="1" ht="78" customHeight="1" x14ac:dyDescent="0.25">
      <c r="A19" s="113" t="str">
        <f>IF($B$2="Nederlands",'NL+ FR'!A183,'NL+ FR'!B183)</f>
        <v>Met deze Excel kan u
  - de evolutie van de knipperlichten over de tijd nagaan binnen de ganse onderneming of binnen 1 afdeling / dienst / departement 
OF
  - verschillende afdelingen / diensten / departementen met elkaar vergelijken</v>
      </c>
    </row>
    <row r="20" spans="1:1" s="23" customFormat="1" ht="36" customHeight="1" x14ac:dyDescent="0.25">
      <c r="A20" s="113" t="str">
        <f>IF($B$2="Nederlands",'NL+ FR'!A184,'NL+ FR'!B184)</f>
        <v>Als u op cel A1 klikt kan u via een uitklapbaar menu kiezen of u de analyse per jaar (jaar / année) of per afdeling / dienst / departement (groep / groupe) wil maken.</v>
      </c>
    </row>
    <row r="21" spans="1:1" s="23" customFormat="1" ht="54" customHeight="1" x14ac:dyDescent="0.25">
      <c r="A21" s="113" t="str">
        <f>IF($B$2="Nederlands",'NL+ FR'!A185,'NL+ FR'!B185)</f>
        <v xml:space="preserve">In kolom B kan u aangeven hoeveel groepen of jaartallen u met elkaar wilt vergelijken. Bijvoorbeeld, wanneer 3 groepen of 3 jaartallen vergeleken zullen worden, hoeft u alleen de eerste 3 groepen / jaartallen op JA te zetten. Deze groepen verschijnen dan in het tabblad "Data collection" en "Graph", en er verschijnt ook een afzonderlijk tabblad voor elk van deze groepen. </v>
      </c>
    </row>
    <row r="22" spans="1:1" s="23" customFormat="1" ht="51.95" customHeight="1" x14ac:dyDescent="0.25">
      <c r="A22" s="113" t="str">
        <f>IF($B$2="Nederlands",'NL+ FR'!A186,'NL+ FR'!B186)</f>
        <v>Vervolgens kan u in de legende de naam van de desbetreffende groep of het desbetreffende jaartal aanpassen. De ingegeven benamingen worden dan in alle tabbladen automatisch aangepast. Bijvoorbeeld, tabblad 'A' wordt 'Groep 1'. Het tabblad 'Groep 1' kan nu gebruikt worden voor de bespreking van de eerste groep.</v>
      </c>
    </row>
    <row r="23" spans="1:1" s="23" customFormat="1" ht="18" x14ac:dyDescent="0.25">
      <c r="A23" s="95"/>
    </row>
    <row r="24" spans="1:1" s="23" customFormat="1" ht="18.95" customHeight="1" x14ac:dyDescent="0.3">
      <c r="A24" s="110" t="str">
        <f>IF($B$2="Nederlands",'NL+ FR'!A187,'NL+ FR'!B187)</f>
        <v>Tabblad "Data collection"</v>
      </c>
    </row>
    <row r="25" spans="1:1" s="23" customFormat="1" ht="24.95" customHeight="1" x14ac:dyDescent="0.25">
      <c r="A25" s="114" t="str">
        <f>IF($B$2="Nederlands",'NL+ FR'!A188,'NL+ FR'!B188)</f>
        <v>In dit tabblad kan u de gegevens die vóór de werkgroepbijeenkomst verzameld werden toevoegen.</v>
      </c>
    </row>
    <row r="26" spans="1:1" s="23" customFormat="1" ht="18.95" customHeight="1" x14ac:dyDescent="0.25">
      <c r="A26" s="114" t="str">
        <f>IF($B$2="Nederlands",'NL+ FR'!A189,'NL+ FR'!B189)</f>
        <v>Onder de hoofding Aantallen worden de absolute aantallen berekend.</v>
      </c>
    </row>
    <row r="27" spans="1:1" s="23" customFormat="1" ht="18.95" customHeight="1" x14ac:dyDescent="0.25">
      <c r="A27" s="114" t="str">
        <f>IF($B$2="Nederlands",'NL+ FR'!A190,'NL+ FR'!B190)</f>
        <v>Onder de hoofding NEE / JA wordt bepaald of het om een knipperlicht gaat of niet.</v>
      </c>
    </row>
    <row r="28" spans="1:1" s="23" customFormat="1" ht="38.1" customHeight="1" x14ac:dyDescent="0.25">
      <c r="A28" s="114" t="str">
        <f>IF($B$2="Nederlands",'NL+ FR'!A191,'NL+ FR'!B191)</f>
        <v>Voor de meeste knipperlichten gebeurt deze berekening automatisch. Voor knipperlicht 4 en 5 moet er een aparte evaluatie gemaakt worden. (Bijvoorbeeld: Zijn dit abnormaal hoge cijfers?)</v>
      </c>
    </row>
    <row r="29" spans="1:1" s="23" customFormat="1" ht="33.6" customHeight="1" x14ac:dyDescent="0.25">
      <c r="A29" s="114" t="str">
        <f>IF($B$2="Nederlands",'NL+ FR'!A192,'NL+ FR'!B192)</f>
        <v>Wanneer u op de link met Meer informatie klikt in kolom S, komt u terecht op het tabblad "Interpretation", waar u meer informatie over een specifiek knipperlicht kan vinden.</v>
      </c>
    </row>
    <row r="30" spans="1:1" s="23" customFormat="1" ht="18" x14ac:dyDescent="0.25">
      <c r="A30" s="143"/>
    </row>
    <row r="31" spans="1:1" ht="18.95" customHeight="1" x14ac:dyDescent="0.3">
      <c r="A31" s="110" t="str">
        <f>IF($B$2="Nederlands",'NL+ FR'!A193,'NL+ FR'!B193)</f>
        <v>Tabblad "Naam groep/jaar"</v>
      </c>
    </row>
    <row r="32" spans="1:1" ht="18.95" customHeight="1" x14ac:dyDescent="0.2">
      <c r="A32" s="113" t="str">
        <f>IF($B$2="Nederlands",'NL+ FR'!A194,'NL+ FR'!B194)</f>
        <v>Voor elke groep die aangemaakt is in de legende verschijnt er een tabblad met die naam.</v>
      </c>
    </row>
    <row r="33" spans="1:1" ht="18.95" customHeight="1" x14ac:dyDescent="0.2">
      <c r="A33" s="113" t="str">
        <f>IF($B$2="Nederlands",'NL+ FR'!A195,'NL+ FR'!B195)</f>
        <v>Dit tabblad kan gebruikt worden voor de bespreking van de desbetreffende groep of het desbetreffende jaar.</v>
      </c>
    </row>
    <row r="34" spans="1:1" ht="18.95" customHeight="1" x14ac:dyDescent="0.2">
      <c r="A34" s="113" t="str">
        <f>IF($B$2="Nederlands",'NL+ FR'!A196,'NL+ FR'!B196)</f>
        <v>In kolom C staat het criterium dat gebruikt wordt om te bepalen of de parameter al dan niet een knipperlicht is.</v>
      </c>
    </row>
    <row r="35" spans="1:1" ht="42" customHeight="1" x14ac:dyDescent="0.2">
      <c r="A35" s="114" t="str">
        <f>IF($B$2="Nederlands",'NL+ FR'!A197,'NL+ FR'!B197)</f>
        <v>In kolom D kan u een alternatief criterium, aangepast aan de onderneming, definiëren. Het is belangrijk om dit neer te schrijven in deze kolom, zodat hetzelfde criterium kan gebruikt worden voor verschillende groepen / jaren.</v>
      </c>
    </row>
    <row r="36" spans="1:1" ht="36.950000000000003" customHeight="1" x14ac:dyDescent="0.2">
      <c r="A36" s="114" t="str">
        <f>IF($B$2="Nederlands",'NL+ FR'!A198,'NL+ FR'!B198)</f>
        <v>Wanneer u op de link met Meer informatie (kolom E) klikt, komt u terecht op het tabblad "Interpretation", waar u meer informatie over een specifiek knipperlicht kan vinden.</v>
      </c>
    </row>
    <row r="37" spans="1:1" ht="39" customHeight="1" x14ac:dyDescent="0.2">
      <c r="A37" s="113" t="str">
        <f>IF($B$2="Nederlands",'NL+ FR'!A199,'NL+ FR'!B199)</f>
        <v>Kolom F bevat een (automatisch) overzicht van de parameters die een knipperlicht zijn en deze die geen knipperlicht zijn, op basis van de gegegevens die u hebt toegegevoegd aan het tabblad "Data collection". In cel F21 kunt u vervolgens zien hoeveel knipperlichten uw onderneming telt.</v>
      </c>
    </row>
    <row r="38" spans="1:1" ht="54" customHeight="1" x14ac:dyDescent="0.2">
      <c r="A38" s="113" t="str">
        <f>IF($B$2="Nederlands",'NL+ FR'!A214,'NL+ FR'!B214)</f>
        <v>Bij maximaal 2 knipperlichten kleurt de cel groen. Bij 3 tot 4 knipperlichten kleurt de cel oranje. Bij meer dan 4 knipperlichten kleurt de cel rood. Daaronder kan u zien welke de aan te raden volgende stappen zijn bij elk van deze kleuren.</v>
      </c>
    </row>
    <row r="39" spans="1:1" ht="18.95" customHeight="1" x14ac:dyDescent="0.2">
      <c r="A39" s="113" t="str">
        <f>IF($B$2="Nederlands",'NL+ FR'!A200,'NL+ FR'!B200)</f>
        <v>In kolom G heeft u de ruimte om de bespreking van het desbetreffende knipperlicht te noteren.</v>
      </c>
    </row>
    <row r="40" spans="1:1" ht="18.95" customHeight="1" x14ac:dyDescent="0.2">
      <c r="A40" s="26"/>
    </row>
    <row r="41" spans="1:1" ht="18.95" customHeight="1" x14ac:dyDescent="0.3">
      <c r="A41" s="110" t="str">
        <f>IF($B$2="Nederlands",'NL+ FR'!A201,'NL+ FR'!B201)</f>
        <v>Tabblad "Interpretation"</v>
      </c>
    </row>
    <row r="42" spans="1:1" ht="18.95" customHeight="1" x14ac:dyDescent="0.2">
      <c r="A42" s="113" t="str">
        <f>IF($B$2="Nederlands",'NL+ FR'!A202,'NL+ FR'!B202)</f>
        <v>Dit tabblad bevat meer informatie ter verduidelijking van de verschillende knipperlichten.</v>
      </c>
    </row>
    <row r="43" spans="1:1" ht="18.95" customHeight="1" x14ac:dyDescent="0.2">
      <c r="A43" s="113" t="str">
        <f>IF($B$2="Nederlands",'NL+ FR'!A203,'NL+ FR'!B203)</f>
        <v>Kolom B beschrijft waar u de te verzamelen gegevens kan vinden.</v>
      </c>
    </row>
    <row r="44" spans="1:1" ht="18.95" customHeight="1" x14ac:dyDescent="0.2">
      <c r="A44" s="113" t="str">
        <f>IF($B$2="Nederlands",'NL+ FR'!A204,'NL+ FR'!B204)</f>
        <v>Kolom C geeft meer informatie over hoe u het desbetreffende knipperlicht kan interpreteren.</v>
      </c>
    </row>
    <row r="45" spans="1:1" ht="18.95" customHeight="1" x14ac:dyDescent="0.2">
      <c r="A45" s="113" t="str">
        <f>IF($B$2="Nederlands",'NL+ FR'!A205,'NL+ FR'!B205)</f>
        <v>Kolom D bevat voor enkele specifieke knipperlichten een verwijzing naar externe informatiebronnen.</v>
      </c>
    </row>
    <row r="46" spans="1:1" x14ac:dyDescent="0.2">
      <c r="A46" s="26"/>
    </row>
    <row r="47" spans="1:1" ht="18.95" customHeight="1" x14ac:dyDescent="0.3">
      <c r="A47" s="110" t="str">
        <f>IF($B$2="Nederlands",'NL+ FR'!A206,'NL+ FR'!B206)</f>
        <v>Tabblad "Graph"</v>
      </c>
    </row>
    <row r="48" spans="1:1" ht="18.95" customHeight="1" x14ac:dyDescent="0.2">
      <c r="A48" s="113" t="str">
        <f>IF($B$2="Nederlands",'NL+ FR'!A207,'NL+ FR'!B207)</f>
        <v>Dit tabblad bevat enkele grafieken met samenvattende cijfers van de verzamelde gegevens.</v>
      </c>
    </row>
    <row r="49" spans="1:1" ht="18.95" customHeight="1" x14ac:dyDescent="0.2">
      <c r="A49" s="113" t="str">
        <f>IF($B$2="Nederlands",'NL+ FR'!A208,'NL+ FR'!B208)</f>
        <v>De cijfers verschijnen automatisch op basis van de ingevoerde gegevens van het tabblad "Data collection".</v>
      </c>
    </row>
    <row r="50" spans="1:1" ht="33.950000000000003" customHeight="1" x14ac:dyDescent="0.2">
      <c r="A50" s="113" t="str">
        <f>IF($B$2="Nederlands",'NL+ FR'!A209,'NL+ FR'!B209)</f>
        <v>In de grafiek vanaf lijn 16 "Grafiek absolute aantallen" verschijnen de absolute aantallen van de verschillende knipperlichten, met een vergelijking tussen verschillende groepen of over verschillende jaren.</v>
      </c>
    </row>
    <row r="51" spans="1:1" ht="36.950000000000003" customHeight="1" x14ac:dyDescent="0.2">
      <c r="A51" s="113" t="str">
        <f>IF($B$2="Nederlands",'NL+ FR'!A210,'NL+ FR'!B210)</f>
        <v>In de grafiek vanaf lijn 26 "Totaalscore knipperlichten" verschijnt de som van het aantal knipperlichten (max 12!), met een vergelijking tussen verschillende groepen of over verschillende jaren.</v>
      </c>
    </row>
  </sheetData>
  <mergeCells count="1">
    <mergeCell ref="A1:XFD1"/>
  </mergeCells>
  <printOptions gridLines="1"/>
  <pageMargins left="0.74803149606299213" right="0.74803149606299213" top="0.98425196850393704" bottom="0.98425196850393704" header="0.51181102362204722" footer="0.51181102362204722"/>
  <pageSetup paperSize="8" scale="79" fitToHeight="0" orientation="landscape"/>
  <headerFooter>
    <oddFooter>&amp;L&amp;P&amp;C&amp;D&amp;R&amp;F: &amp;A</oddFooter>
  </headerFooter>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'NL+ FR'!$A$2:$B$2</xm:f>
          </x14:formula1>
          <xm:sqref>B2</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8"/>
  <sheetViews>
    <sheetView showGridLines="0" topLeftCell="A6" workbookViewId="0">
      <pane xSplit="1" topLeftCell="B1" activePane="topRight" state="frozen"/>
      <selection pane="topRight" activeCell="G2" sqref="G2:G20"/>
    </sheetView>
  </sheetViews>
  <sheetFormatPr defaultColWidth="8.85546875" defaultRowHeight="15" x14ac:dyDescent="0.25"/>
  <cols>
    <col min="1" max="1" width="26.28515625" style="6" customWidth="1"/>
    <col min="2" max="2" width="41.140625" style="6" customWidth="1"/>
    <col min="3" max="4" width="49.7109375" style="6" customWidth="1"/>
    <col min="5" max="5" width="30.7109375" style="128" customWidth="1"/>
    <col min="6" max="6" width="14" style="16" customWidth="1"/>
    <col min="7" max="7" width="45" style="16" customWidth="1"/>
    <col min="8" max="8" width="41" hidden="1" customWidth="1"/>
  </cols>
  <sheetData>
    <row r="1" spans="1:9" ht="27" customHeight="1" thickBot="1" x14ac:dyDescent="0.3">
      <c r="A1" s="91" t="s">
        <v>129</v>
      </c>
      <c r="B1" s="91" t="str">
        <f>IF('Info + taal-langue'!B2="Nederlands",'NL+ FR'!A6,'NL+ FR'!B6)</f>
        <v>Aantallen</v>
      </c>
      <c r="C1" s="91" t="str">
        <f>IF('Info + taal-langue'!$B$2="Nederlands",'NL+ FR'!$A$7,'NL+ FR'!$B$7)</f>
        <v>Criterium</v>
      </c>
      <c r="D1" s="88" t="str">
        <f>IF('Info + taal-langue'!$B$2="Nederlands",'NL+ FR'!$A$141,'NL+ FR'!$B$141)</f>
        <v>Aanpassing criterium</v>
      </c>
      <c r="E1" s="57"/>
      <c r="F1" s="21" t="str">
        <f>IF('Info + taal-langue'!$B$2="Nederlands",'NL+ FR'!$A$8,'NL+ FR'!$B$8)</f>
        <v>NEE=0 JA=1</v>
      </c>
      <c r="G1" s="87" t="str">
        <f>IF('Info + taal-langue'!$B$2="Nederlands",'NL+ FR'!$A$62,'NL+ FR'!$B$62)</f>
        <v>Bespreking thema</v>
      </c>
    </row>
    <row r="2" spans="1:9" ht="32.1" customHeight="1" thickBot="1" x14ac:dyDescent="0.3">
      <c r="A2" s="8" t="str">
        <f>IF('Info + taal-langue'!$B$2="Nederlands",'NL+ FR'!$A$47,'NL+ FR'!$B$47)</f>
        <v>1. Ernstige arbeidsongevallen</v>
      </c>
      <c r="B2" s="8" t="str">
        <f>IF('Info + taal-langue'!$B$2="Nederlands",'NL+ FR'!$A$21,'NL+ FR'!$B$21)</f>
        <v>Aantal arbeidsongevallen die beschouwd worden als ernstig</v>
      </c>
      <c r="C2" s="8" t="str">
        <f>IF('Info + taal-langue'!$B$2="Nederlands",'NL+ FR'!$A$22,'NL+ FR'!$B$22)</f>
        <v>Het voorkomen van minstens één ernstig arbeidsongeval in de loop van het voorgaande jaar</v>
      </c>
      <c r="D2" s="141" t="str">
        <f>IF('Info + taal-langue'!$B$2="Nederlands",'NL+ FR'!$A$63,'NL+ FR'!$B$63)</f>
        <v>1. ERNSTIGE ARBEIDSONGEVALLEN</v>
      </c>
      <c r="E2" s="70" t="str">
        <f>IF('Info + taal-langue'!$B$2="Nederlands",'NL+ FR'!$A$112,'NL+ FR'!$B$112)</f>
        <v>Meer informatie</v>
      </c>
      <c r="F2" s="20">
        <f>'Data collection'!Y5</f>
        <v>0</v>
      </c>
      <c r="G2" s="141" t="str">
        <f>IF('Info + taal-langue'!$B$2="Nederlands",'NL+ FR'!$A$63,'NL+ FR'!$B$63)</f>
        <v>1. ERNSTIGE ARBEIDSONGEVALLEN</v>
      </c>
      <c r="H2" s="50" t="str">
        <f>IF('Info + taal-langue'!$B$2="Nederlands",'NL+ FR'!$A$103,'NL+ FR'!$B$103)</f>
        <v>Meer informatie over dit knipperlicht</v>
      </c>
    </row>
    <row r="3" spans="1:9" ht="66.95" customHeight="1" x14ac:dyDescent="0.25">
      <c r="A3" s="164" t="str">
        <f>IF('Info + taal-langue'!$B$2="Nederlands",'NL+ FR'!$A$48,'NL+ FR'!$B$48)</f>
        <v>2. Afwezigheden van lange duur wegens ziekte</v>
      </c>
      <c r="B3" s="164" t="str">
        <f>IF('Info + taal-langue'!$B$2="Nederlands",'NL+ FR'!$A$23,'NL+ FR'!$B$23)</f>
        <v>Aantal werknemers die wegens ziekte afwezig geweest zijn gedurende een lange periode (meer dan 30 kalenderdagen)</v>
      </c>
      <c r="C3" s="164" t="str">
        <f>IF('Info + taal-langue'!$B$2="Nederlands",'NL+ FR'!$A$24,'NL+ FR'!$B$24)</f>
        <v>Het voorkomen van minstens één ziektegeval van lange duur in de loop van het voorgaande jaar</v>
      </c>
      <c r="D3" s="168" t="str">
        <f>IF('Info + taal-langue'!$B$2="Nederlands",'NL+ FR'!$A$64,'NL+ FR'!$B$64)</f>
        <v>2. LANGDURIGE AFWEZIGHEDEN</v>
      </c>
      <c r="E3" s="162" t="str">
        <f>IF('Info + taal-langue'!$B$2="Nederlands",'NL+ FR'!$A$112,'NL+ FR'!$B$112)</f>
        <v>Meer informatie</v>
      </c>
      <c r="F3" s="171">
        <f>'Data collection'!Y6</f>
        <v>0</v>
      </c>
      <c r="G3" s="168" t="str">
        <f>IF('Info + taal-langue'!$B$2="Nederlands",'NL+ FR'!$A$64,'NL+ FR'!$B$64)</f>
        <v>2. LANGDURIGE AFWEZIGHEDEN</v>
      </c>
      <c r="H3" s="170" t="str">
        <f>IF('Info + taal-langue'!$B$2="Nederlands",'NL+ FR'!$A$103,'NL+ FR'!$B$103)</f>
        <v>Meer informatie over dit knipperlicht</v>
      </c>
    </row>
    <row r="4" spans="1:9" ht="15.75" thickBot="1" x14ac:dyDescent="0.3">
      <c r="A4" s="165"/>
      <c r="B4" s="165"/>
      <c r="C4" s="165"/>
      <c r="D4" s="169"/>
      <c r="E4" s="163"/>
      <c r="F4" s="172"/>
      <c r="G4" s="169"/>
      <c r="H4" s="170"/>
    </row>
    <row r="5" spans="1:9" ht="65.099999999999994" customHeight="1" x14ac:dyDescent="0.25">
      <c r="A5" s="164" t="str">
        <f>IF('Info + taal-langue'!$B$2="Nederlands",'NL+ FR'!$A$49,'NL+ FR'!$B$49)</f>
        <v>3. Herhaalde kortdurende afwezigheden wegens ziekte</v>
      </c>
      <c r="B5" s="164" t="str">
        <f>IF('Info + taal-langue'!$B$2="Nederlands",'NL+ FR'!$A$25,'NL+ FR'!$B$25)</f>
        <v>Aantal werknemers dat meerdere malen (meer dan drie keer) afwezig is geweest voor kortere perioden (minder dan 30 dagen)</v>
      </c>
      <c r="C5" s="164" t="str">
        <f>IF('Info + taal-langue'!$B$2="Nederlands",'NL+ FR'!$A$26,'NL+ FR'!$B$26)</f>
        <v>Het voorkomen van dergelijk patroon van afwezigheden van korte duur (meer dan 3 keer) in de loop van het voorgaande jaar</v>
      </c>
      <c r="D5" s="168" t="str">
        <f>IF('Info + taal-langue'!$B$2="Nederlands",'NL+ FR'!$A$65,'NL+ FR'!$B$65)</f>
        <v>3. HERHAALDE KORTDURENDE AFWEZIGHEDEN</v>
      </c>
      <c r="E5" s="162" t="str">
        <f>IF('Info + taal-langue'!$B$2="Nederlands",'NL+ FR'!$A$112,'NL+ FR'!$B$112)</f>
        <v>Meer informatie</v>
      </c>
      <c r="F5" s="171">
        <f>'Data collection'!Y7</f>
        <v>0</v>
      </c>
      <c r="G5" s="168" t="str">
        <f>IF('Info + taal-langue'!$B$2="Nederlands",'NL+ FR'!$A$65,'NL+ FR'!$B$65)</f>
        <v>3. HERHAALDE KORTDURENDE AFWEZIGHEDEN</v>
      </c>
      <c r="I5" s="16"/>
    </row>
    <row r="6" spans="1:9" ht="15.75" thickBot="1" x14ac:dyDescent="0.3">
      <c r="A6" s="165"/>
      <c r="B6" s="165"/>
      <c r="C6" s="165"/>
      <c r="D6" s="169"/>
      <c r="E6" s="163"/>
      <c r="F6" s="172"/>
      <c r="G6" s="169"/>
    </row>
    <row r="7" spans="1:9" ht="23.1" customHeight="1" thickBot="1" x14ac:dyDescent="0.3">
      <c r="A7" s="164" t="str">
        <f>IF('Info + taal-langue'!$B$2="Nederlands",'NL+ FR'!$A$50,'NL+ FR'!$B$50)</f>
        <v>4. Verloop (turnover)</v>
      </c>
      <c r="B7" s="15" t="str">
        <f>IF('Info + taal-langue'!$B$2="Nederlands",'NL+ FR'!$A$27,'NL+ FR'!$B$27)</f>
        <v>Aantal nieuw aangeworven personen</v>
      </c>
      <c r="C7" s="164" t="str">
        <f>IF('Info + taal-langue'!$B$2="Nederlands",'NL+ FR'!$A$29,'NL+ FR'!$B$29)</f>
        <v>Het voorgaande jaar heeft een abnormaal verloop te zien gegeven</v>
      </c>
      <c r="D7" s="168" t="str">
        <f>IF('Info + taal-langue'!$B$2="Nederlands",'NL+ FR'!$A$66,'NL+ FR'!$B$66)</f>
        <v>4. VERLOOP</v>
      </c>
      <c r="E7" s="162" t="str">
        <f>IF('Info + taal-langue'!$B$2="Nederlands",'NL+ FR'!$A$112,'NL+ FR'!$B$112)</f>
        <v>Meer informatie</v>
      </c>
      <c r="F7" s="171">
        <f>'Data collection'!Y8</f>
        <v>0</v>
      </c>
      <c r="G7" s="168" t="str">
        <f>IF('Info + taal-langue'!$B$2="Nederlands",'NL+ FR'!$A$66,'NL+ FR'!$B$66)</f>
        <v>4. VERLOOP</v>
      </c>
    </row>
    <row r="8" spans="1:9" ht="27.95" customHeight="1" thickBot="1" x14ac:dyDescent="0.3">
      <c r="A8" s="165"/>
      <c r="B8" s="13" t="str">
        <f>IF('Info + taal-langue'!$B$2="Nederlands",'NL+ FR'!$A$28,'NL+ FR'!$B$28)</f>
        <v>Aantal personen dat de onderneming verlaten heeft</v>
      </c>
      <c r="C8" s="165"/>
      <c r="D8" s="169"/>
      <c r="E8" s="163"/>
      <c r="F8" s="172"/>
      <c r="G8" s="169"/>
    </row>
    <row r="9" spans="1:9" ht="71.099999999999994" customHeight="1" thickBot="1" x14ac:dyDescent="0.3">
      <c r="A9" s="8" t="str">
        <f>IF('Info + taal-langue'!$B$2="Nederlands",'NL+ FR'!$A$51,'NL+ FR'!$B$51)</f>
        <v>5. Interne personeelsmutaties</v>
      </c>
      <c r="B9" s="109" t="str">
        <f>IF('Info + taal-langue'!$B$2="Nederlands",'NL+ FR'!$A$30,'NL+ FR'!$B$30)</f>
        <v>Aantal interne mutaties op aanvraag van de betrokken werknemers</v>
      </c>
      <c r="C9" s="8" t="str">
        <f>IF('Info + taal-langue'!$B$2="Nederlands",'NL+ FR'!$A$31,'NL+ FR'!$B$31)</f>
        <v>Het aantal aangevraagde interne mutaties is het voorgaande jaar abnormaal hoog geweest, rekening houdend met het gevoerde personeelsbeleid inzake interne mobiliteit (op het vlak van de onderneming/van de werkeenheid)</v>
      </c>
      <c r="D9" s="141" t="str">
        <f>IF('Info + taal-langue'!$B$2="Nederlands",'NL+ FR'!$A$67,'NL+ FR'!$B$67)</f>
        <v>5. INTERNE MUTATIES</v>
      </c>
      <c r="E9" s="70" t="str">
        <f>IF('Info + taal-langue'!$B$2="Nederlands",'NL+ FR'!$A$112,'NL+ FR'!$B$112)</f>
        <v>Meer informatie</v>
      </c>
      <c r="F9" s="20">
        <f>'Data collection'!Y10</f>
        <v>0</v>
      </c>
      <c r="G9" s="141" t="str">
        <f>IF('Info + taal-langue'!$B$2="Nederlands",'NL+ FR'!$A$67,'NL+ FR'!$B$67)</f>
        <v>5. INTERNE MUTATIES</v>
      </c>
    </row>
    <row r="10" spans="1:9" ht="51" customHeight="1" thickBot="1" x14ac:dyDescent="0.3">
      <c r="A10" s="8" t="str">
        <f>IF('Info + taal-langue'!$B$2="Nederlands",'NL+ FR'!$A$52,'NL+ FR'!$B$52)</f>
        <v>6. Disciplinaire procedures n.a.v. disfunctioneren</v>
      </c>
      <c r="B10" s="109" t="str">
        <f>IF('Info + taal-langue'!$B$2="Nederlands",'NL+ FR'!$A$32,'NL+ FR'!$B$32)</f>
        <v>Aantal (interne) procedures opgestart binnen de onderneming naar aanleiding van het disfunctioneren van een werknemer</v>
      </c>
      <c r="C10" s="8" t="str">
        <f>IF('Info + taal-langue'!$B$2="Nederlands",'NL+ FR'!$A$33,'NL+ FR'!$B$33)</f>
        <v>Minstens één dergelijke procedure in de loop van het voorgaande jaar</v>
      </c>
      <c r="D10" s="141" t="str">
        <f>IF('Info + taal-langue'!$B$2="Nederlands",'NL+ FR'!$A$68,'NL+ FR'!$B$68)</f>
        <v>6. PROCEDURES</v>
      </c>
      <c r="E10" s="70" t="str">
        <f>IF('Info + taal-langue'!$B$2="Nederlands",'NL+ FR'!$A$112,'NL+ FR'!$B$112)</f>
        <v>Meer informatie</v>
      </c>
      <c r="F10" s="20">
        <f>'Data collection'!Y11</f>
        <v>0</v>
      </c>
      <c r="G10" s="141" t="str">
        <f>IF('Info + taal-langue'!$B$2="Nederlands",'NL+ FR'!$A$68,'NL+ FR'!$B$68)</f>
        <v>6. PROCEDURES</v>
      </c>
    </row>
    <row r="11" spans="1:9" ht="72.95" customHeight="1" thickBot="1" x14ac:dyDescent="0.3">
      <c r="A11" s="9" t="str">
        <f>IF('Info + taal-langue'!$B$2="Nederlands",'NL+ FR'!$A$53,'NL+ FR'!$B$53)</f>
        <v>7. Verzoeken tot een psychosociale interventie</v>
      </c>
      <c r="B11" s="14" t="str">
        <f>IF('Info + taal-langue'!$B$2="Nederlands",'NL+ FR'!$A$34,'NL+ FR'!$B$34)</f>
        <v>Het aantal formele en informele verzoeken tot een psychosociale interventie, gericht aan de vertrouwenspersoon of de 
interne/externe preventieadviseur psychosociale aspecten</v>
      </c>
      <c r="C11" s="9" t="str">
        <f>IF('Info + taal-langue'!$B$2="Nederlands",'NL+ FR'!$A$35,'NL+ FR'!$B$35)</f>
        <v>Minstens één dergelijke vraag tot interventie in de loop van het voorafgaande jaar</v>
      </c>
      <c r="D11" s="141" t="str">
        <f>IF('Info + taal-langue'!$B$2="Nederlands",'NL+ FR'!$A$69,'NL+ FR'!$B$69)</f>
        <v>7. PSYCHOSOCIALE VERZOEKEN</v>
      </c>
      <c r="E11" s="70" t="str">
        <f>IF('Info + taal-langue'!$B$2="Nederlands",'NL+ FR'!$A$112,'NL+ FR'!$B$112)</f>
        <v>Meer informatie</v>
      </c>
      <c r="F11" s="20">
        <f>'Data collection'!Y12</f>
        <v>0</v>
      </c>
      <c r="G11" s="141" t="str">
        <f>IF('Info + taal-langue'!$B$2="Nederlands",'NL+ FR'!$A$69,'NL+ FR'!$B$69)</f>
        <v>7. PSYCHOSOCIALE VERZOEKEN</v>
      </c>
    </row>
    <row r="12" spans="1:9" ht="40.700000000000003" customHeight="1" x14ac:dyDescent="0.25">
      <c r="A12" s="164" t="str">
        <f>IF('Info + taal-langue'!$B$2="Nederlands",'NL+ FR'!$A$54,'NL+ FR'!$B$54)</f>
        <v>8. (Pogingen tot) zelfdoding met een ondernemingsgebonden oorzaak</v>
      </c>
      <c r="B12" s="164" t="str">
        <f>IF('Info + taal-langue'!$B$2="Nederlands",'NL+ FR'!$A$36,'NL+ FR'!$B$36)</f>
        <v>Aantal zelfdodingen en pogingen tot zelfdoding op de werkplaats of buiten de werkplaats maar die door de collega’s of door de 
familie geweten worden aan de arbeidssituatie</v>
      </c>
      <c r="C12" s="164" t="str">
        <f>IF('Info + taal-langue'!$B$2="Nederlands",'NL+ FR'!$A$37,'NL+ FR'!$B$37)</f>
        <v>Het voorkomen van minstens één dergelijke (poging tot) zelfdoding in de loop van het voorgaande jaar</v>
      </c>
      <c r="D12" s="168" t="str">
        <f>IF('Info + taal-langue'!$B$2="Nederlands",'NL+ FR'!$A$70,'NL+ FR'!$B$70)</f>
        <v>8. ZELFDODING</v>
      </c>
      <c r="E12" s="162" t="str">
        <f>IF('Info + taal-langue'!$B$2="Nederlands",'NL+ FR'!$A$112,'NL+ FR'!$B$112)</f>
        <v>Meer informatie</v>
      </c>
      <c r="F12" s="171">
        <f>'Data collection'!Y13</f>
        <v>0</v>
      </c>
      <c r="G12" s="168" t="str">
        <f>IF('Info + taal-langue'!$B$2="Nederlands",'NL+ FR'!$A$70,'NL+ FR'!$B$70)</f>
        <v>8. ZELFDODING</v>
      </c>
    </row>
    <row r="13" spans="1:9" ht="23.1" customHeight="1" thickBot="1" x14ac:dyDescent="0.3">
      <c r="A13" s="165"/>
      <c r="B13" s="165"/>
      <c r="C13" s="165"/>
      <c r="D13" s="169"/>
      <c r="E13" s="163"/>
      <c r="F13" s="172"/>
      <c r="G13" s="169"/>
    </row>
    <row r="14" spans="1:9" ht="30.6" customHeight="1" x14ac:dyDescent="0.25">
      <c r="A14" s="164" t="str">
        <f>IF('Info + taal-langue'!$B$2="Nederlands",'NL+ FR'!$A$55,'NL+ FR'!$B$55)</f>
        <v>9. Stakingen, collectieve werkonderbrekingen en vergelijkbare acties</v>
      </c>
      <c r="B14" s="164" t="str">
        <f>IF('Info + taal-langue'!$B$2="Nederlands",'NL+ FR'!$A$38,'NL+ FR'!$B$38)</f>
        <v>Aantal stakingen en gemeenschappelijke werkonderbrekingen in het kader van een ondernemingsgebonden problematiek</v>
      </c>
      <c r="C14" s="164" t="str">
        <f>IF('Info + taal-langue'!$B$2="Nederlands",'NL+ FR'!$A$39,'NL+ FR'!$B$39)</f>
        <v>Het voorkomen van minstens één dergelijke gemeenschappelijke actie in de loop van het voorgaande jaar</v>
      </c>
      <c r="D14" s="168" t="str">
        <f>IF('Info + taal-langue'!$B$2="Nederlands",'NL+ FR'!$A$71,'NL+ FR'!$B$71)</f>
        <v>9. STAKING</v>
      </c>
      <c r="E14" s="162" t="str">
        <f>IF('Info + taal-langue'!$B$2="Nederlands",'NL+ FR'!$A$112,'NL+ FR'!$B$112)</f>
        <v>Meer informatie</v>
      </c>
      <c r="F14" s="171">
        <f>'Data collection'!Y14</f>
        <v>0</v>
      </c>
      <c r="G14" s="168" t="str">
        <f>IF('Info + taal-langue'!$B$2="Nederlands",'NL+ FR'!$A$71,'NL+ FR'!$B$71)</f>
        <v>9. STAKING</v>
      </c>
    </row>
    <row r="15" spans="1:9" ht="18.95" customHeight="1" thickBot="1" x14ac:dyDescent="0.3">
      <c r="A15" s="165"/>
      <c r="B15" s="165"/>
      <c r="C15" s="165"/>
      <c r="D15" s="169"/>
      <c r="E15" s="163"/>
      <c r="F15" s="172"/>
      <c r="G15" s="169"/>
    </row>
    <row r="16" spans="1:9" ht="30.6" customHeight="1" x14ac:dyDescent="0.25">
      <c r="A16" s="164" t="str">
        <f>IF('Info + taal-langue'!$B$2="Nederlands",'NL+ FR'!$A$56,'NL+ FR'!$B$56)</f>
        <v>10. Mogelijks schokkende gebeurtenissen voorgevallen op de arbeidsplaats</v>
      </c>
      <c r="B16" s="164" t="str">
        <f>IF('Info + taal-langue'!$B$2="Nederlands",'NL+ FR'!$A$40,'NL+ FR'!$B$40)</f>
        <v>Aantal mogelijks schokkende gebeurtenissen op de arbeidsplaats waarbij één of meerdere werknemers betrokken waren</v>
      </c>
      <c r="C16" s="164" t="str">
        <f>IF('Info + taal-langue'!$B$2="Nederlands",'NL+ FR'!$A$41,'NL+ FR'!$B$41)</f>
        <v>Het voorkomen van minstens één dergelijke gebeurtenis in de loop van het voorgaande jaar</v>
      </c>
      <c r="D16" s="168" t="str">
        <f>IF('Info + taal-langue'!$B$2="Nederlands",'NL+ FR'!$A$72,'NL+ FR'!$B$72)</f>
        <v>10. SCHOKKENDE GEBEURTENISSEN</v>
      </c>
      <c r="E16" s="162" t="str">
        <f>IF('Info + taal-langue'!$B$2="Nederlands",'NL+ FR'!$A$112,'NL+ FR'!$B$112)</f>
        <v>Meer informatie</v>
      </c>
      <c r="F16" s="171">
        <f>'Data collection'!Y15</f>
        <v>0</v>
      </c>
      <c r="G16" s="168" t="str">
        <f>IF('Info + taal-langue'!$B$2="Nederlands",'NL+ FR'!$A$72,'NL+ FR'!$B$72)</f>
        <v>10. SCHOKKENDE GEBEURTENISSEN</v>
      </c>
    </row>
    <row r="17" spans="1:7" ht="21" customHeight="1" thickBot="1" x14ac:dyDescent="0.3">
      <c r="A17" s="165"/>
      <c r="B17" s="165"/>
      <c r="C17" s="165"/>
      <c r="D17" s="169"/>
      <c r="E17" s="163"/>
      <c r="F17" s="172"/>
      <c r="G17" s="169"/>
    </row>
    <row r="18" spans="1:7" ht="30.6" customHeight="1" x14ac:dyDescent="0.25">
      <c r="A18" s="164" t="str">
        <f>IF('Info + taal-langue'!$B$2="Nederlands",'NL+ FR'!$A$57,'NL+ FR'!$B$57)</f>
        <v>11. Functioneringsproblemen ten gevolge van middelengebruik</v>
      </c>
      <c r="B18" s="164" t="str">
        <f>IF('Info + taal-langue'!$B$2="Nederlands",'NL+ FR'!$A$42,'NL+ FR'!$B$42)</f>
        <v>Aantal incidenten op de arbeidsplaats die verband houden met het gebruik van alcohol, medicatie of andere drugs</v>
      </c>
      <c r="C18" s="164" t="str">
        <f>IF('Info + taal-langue'!$B$2="Nederlands",'NL+ FR'!$A$43,'NL+ FR'!$B$43)</f>
        <v>Het voorkomen van minstens één incident als gevolg van middelengebruik in de loop van het voorgaande jaar</v>
      </c>
      <c r="D18" s="168" t="str">
        <f>IF('Info + taal-langue'!$B$2="Nederlands",'NL+ FR'!$A$73,'NL+ FR'!$B$73)</f>
        <v>11. MIDDELENGEBRUIK</v>
      </c>
      <c r="E18" s="162" t="str">
        <f>IF('Info + taal-langue'!$B$2="Nederlands",'NL+ FR'!$A$112,'NL+ FR'!$B$112)</f>
        <v>Meer informatie</v>
      </c>
      <c r="F18" s="171">
        <f>'Data collection'!Y16</f>
        <v>0</v>
      </c>
      <c r="G18" s="168" t="str">
        <f>IF('Info + taal-langue'!$B$2="Nederlands",'NL+ FR'!$A$73,'NL+ FR'!$B$73)</f>
        <v>11. MIDDELENGEBRUIK</v>
      </c>
    </row>
    <row r="19" spans="1:7" ht="18" customHeight="1" thickBot="1" x14ac:dyDescent="0.3">
      <c r="A19" s="165"/>
      <c r="B19" s="165"/>
      <c r="C19" s="165"/>
      <c r="D19" s="169"/>
      <c r="E19" s="163"/>
      <c r="F19" s="172"/>
      <c r="G19" s="169"/>
    </row>
    <row r="20" spans="1:7" ht="66" customHeight="1" thickBot="1" x14ac:dyDescent="0.3">
      <c r="A20" s="8" t="str">
        <f>IF('Info + taal-langue'!$B$2="Nederlands",'NL+ FR'!$A$58,'NL+ FR'!$B$58)</f>
        <v>12. Structuurveranderingen binnen de onderneming</v>
      </c>
      <c r="B20" s="109" t="str">
        <f>IF('Info + taal-langue'!$B$2="Nederlands",'NL+ FR'!$A$44,'NL+ FR'!$B$44)</f>
        <v>Belangrijke wijzigingen in de organisatie van de onderneming (herstructurering, fusie, overname, collectief ontslag, grootschalige wijziging van de werkorganisatie, …)</v>
      </c>
      <c r="C20" s="8" t="str">
        <f>IF('Info + taal-langue'!$B$2="Nederlands",'NL+ FR'!$A$45,'NL+ FR'!$B$45)</f>
        <v>Het voorkomen van minstens één belangrijke structuurverandering in de loop van het voorgaande jaar</v>
      </c>
      <c r="D20" s="141" t="str">
        <f>IF('Info + taal-langue'!$B$2="Nederlands",'NL+ FR'!$A$74,'NL+ FR'!$B$74)</f>
        <v>12. VERANDERING</v>
      </c>
      <c r="E20" s="70" t="str">
        <f>IF('Info + taal-langue'!$B$2="Nederlands",'NL+ FR'!$A$112,'NL+ FR'!$B$112)</f>
        <v>Meer informatie</v>
      </c>
      <c r="F20" s="20">
        <f>'Data collection'!Y17</f>
        <v>0</v>
      </c>
      <c r="G20" s="141" t="str">
        <f>IF('Info + taal-langue'!$B$2="Nederlands",'NL+ FR'!$A$74,'NL+ FR'!$B$74)</f>
        <v>12. VERANDERING</v>
      </c>
    </row>
    <row r="21" spans="1:7" ht="43.7" customHeight="1" thickBot="1" x14ac:dyDescent="0.3">
      <c r="A21" s="11"/>
      <c r="B21" s="11"/>
      <c r="C21" s="11"/>
      <c r="D21" s="11"/>
      <c r="E21" s="58"/>
      <c r="F21" s="73">
        <f>SUM(F2:F20)</f>
        <v>0</v>
      </c>
    </row>
    <row r="22" spans="1:7" ht="15.75" thickBot="1" x14ac:dyDescent="0.3"/>
    <row r="23" spans="1:7" x14ac:dyDescent="0.25">
      <c r="B23" s="1" t="str">
        <f>IF('Info + taal-langue'!$B$2="Nederlands",'NL+ FR'!$A$75,'NL+ FR'!$B$75)</f>
        <v xml:space="preserve">0,1 of 2 knipperlichten: </v>
      </c>
      <c r="C23" s="27" t="str">
        <f>IF('Info + taal-langue'!$B$2="Nederlands",'NL+ FR'!$A$81,'NL+ FR'!$B$81)</f>
        <v xml:space="preserve">3 of 4 knipperlichten: </v>
      </c>
      <c r="D23" s="4" t="str">
        <f>IF('Info + taal-langue'!$B$2="Nederlands",'NL+ FR'!$A$84,'NL+ FR'!$B$84)</f>
        <v xml:space="preserve">Meer dan 4 knipperlichten: </v>
      </c>
      <c r="E23" s="71"/>
    </row>
    <row r="24" spans="1:7" ht="30" customHeight="1" x14ac:dyDescent="0.25">
      <c r="B24" s="2" t="str">
        <f>IF('Info + taal-langue'!$B$2="Nederlands",'NL+ FR'!$A$76,'NL+ FR'!$B$76)</f>
        <v>U krijgt groen licht.</v>
      </c>
      <c r="C24" s="28" t="str">
        <f>IF('Info + taal-langue'!$B$2="Nederlands",'NL+ FR'!$A$82,'NL+ FR'!$B$82)</f>
        <v>Het is tijd om te handelen, want de situatie kan snel verergeren.</v>
      </c>
      <c r="D24" s="5" t="str">
        <f>IF('Info + taal-langue'!$B$2="Nederlands",'NL+ FR'!$A$85,'NL+ FR'!$B$85)</f>
        <v>U krijgt rood licht. De situatie is ernstig.</v>
      </c>
      <c r="E24" s="71"/>
    </row>
    <row r="25" spans="1:7" ht="63.75" x14ac:dyDescent="0.25">
      <c r="B25" s="2" t="str">
        <f>IF('Info + taal-langue'!$B$2="Nederlands",'NL+ FR'!$A$77,'NL+ FR'!$B$77)</f>
        <v>Blijf echter de evolutie van de knipperlichten opvolgen.</v>
      </c>
      <c r="C25" s="28" t="str">
        <f>IF('Info + taal-langue'!$B$2="Nederlands",'NL+ FR'!$A$83,'NL+ FR'!$B$83)</f>
        <v>Besteed prioritair aandacht aan de knipperlichten die uit de tabel naar voren komen en vul module 2 in om een duidelijker beeld 
van de situatie te bekomen en uw actieplan te kunnen opstellen.</v>
      </c>
      <c r="D25" s="5" t="str">
        <f>IF('Info + taal-langue'!$B$2="Nederlands",'NL+ FR'!$A$86,'NL+ FR'!$B$86)</f>
        <v>Vul meteen module 2 in, stel een actieplan op, leg prioriteiten vast en handel.</v>
      </c>
      <c r="E25" s="71"/>
    </row>
    <row r="26" spans="1:7" ht="25.5" x14ac:dyDescent="0.25">
      <c r="B26" s="2" t="str">
        <f>IF('Info + taal-langue'!$B$2="Nederlands",'NL+ FR'!$A$78,'NL+ FR'!$B$78)</f>
        <v>Indien u 1 of 2 Knipperlichten heeft, besteed hier dan prioritair aandacht aan.</v>
      </c>
      <c r="C26" s="29"/>
      <c r="D26" s="5" t="str">
        <f>IF('Info + taal-langue'!$B$2="Nederlands",'NL+ FR'!$A$87,'NL+ FR'!$B$87)</f>
        <v>U kunt gebruik maken van de instrumenten op de website van de FOD Werkgelegenheid, Arbeid en sociaal Overleg.</v>
      </c>
      <c r="E26" s="71"/>
    </row>
    <row r="27" spans="1:7" ht="45" customHeight="1" x14ac:dyDescent="0.25">
      <c r="B27" s="2" t="str">
        <f>IF('Info + taal-langue'!$B$2="Nederlands",'NL+ FR'!$A$79,'NL+ FR'!$B$79)</f>
        <v>Psychosociale risico’s voorkomen is belangrijk, het is een werk van elke dag.</v>
      </c>
      <c r="C27" s="29"/>
      <c r="D27" s="5" t="str">
        <f>IF('Info + taal-langue'!$B$2="Nederlands",'NL+ FR'!$A$163,'NL+ FR'!$B$163)</f>
        <v>https://www.beswic.be/nl</v>
      </c>
      <c r="E27" s="133"/>
    </row>
    <row r="28" spans="1:7" ht="33" customHeight="1" thickBot="1" x14ac:dyDescent="0.3">
      <c r="B28" s="3" t="str">
        <f>IF('Info + taal-langue'!$B$2="Nederlands",'NL+ FR'!$A$80,'NL+ FR'!$B$80)</f>
        <v>Als u de prediagnose wenst te verfijnen, kunt u module 2 invullen.</v>
      </c>
      <c r="C28" s="30"/>
      <c r="D28" s="7"/>
      <c r="E28" s="133"/>
    </row>
  </sheetData>
  <mergeCells count="49">
    <mergeCell ref="G16:G17"/>
    <mergeCell ref="A18:A19"/>
    <mergeCell ref="B18:B19"/>
    <mergeCell ref="C18:C19"/>
    <mergeCell ref="D18:D19"/>
    <mergeCell ref="E18:E19"/>
    <mergeCell ref="F18:F19"/>
    <mergeCell ref="G18:G19"/>
    <mergeCell ref="A16:A17"/>
    <mergeCell ref="B16:B17"/>
    <mergeCell ref="C16:C17"/>
    <mergeCell ref="D16:D17"/>
    <mergeCell ref="E16:E17"/>
    <mergeCell ref="F16:F17"/>
    <mergeCell ref="G12:G13"/>
    <mergeCell ref="A14:A15"/>
    <mergeCell ref="B14:B15"/>
    <mergeCell ref="C14:C15"/>
    <mergeCell ref="D14:D15"/>
    <mergeCell ref="E14:E15"/>
    <mergeCell ref="F14:F15"/>
    <mergeCell ref="G14:G15"/>
    <mergeCell ref="A12:A13"/>
    <mergeCell ref="B12:B13"/>
    <mergeCell ref="C12:C13"/>
    <mergeCell ref="D12:D13"/>
    <mergeCell ref="E12:E13"/>
    <mergeCell ref="F12:F13"/>
    <mergeCell ref="A7:A8"/>
    <mergeCell ref="C7:C8"/>
    <mergeCell ref="D7:D8"/>
    <mergeCell ref="E7:E8"/>
    <mergeCell ref="F7:F8"/>
    <mergeCell ref="G7:G8"/>
    <mergeCell ref="G3:G4"/>
    <mergeCell ref="H3:H4"/>
    <mergeCell ref="A5:A6"/>
    <mergeCell ref="B5:B6"/>
    <mergeCell ref="C5:C6"/>
    <mergeCell ref="D5:D6"/>
    <mergeCell ref="E5:E6"/>
    <mergeCell ref="F5:F6"/>
    <mergeCell ref="G5:G6"/>
    <mergeCell ref="A3:A4"/>
    <mergeCell ref="B3:B4"/>
    <mergeCell ref="C3:C4"/>
    <mergeCell ref="D3:D4"/>
    <mergeCell ref="E3:E4"/>
    <mergeCell ref="F3:F4"/>
  </mergeCells>
  <conditionalFormatting sqref="F21">
    <cfRule type="cellIs" dxfId="29" priority="2" operator="between">
      <formula>5</formula>
      <formula>12</formula>
    </cfRule>
    <cfRule type="cellIs" dxfId="28" priority="3" operator="between">
      <formula>3</formula>
      <formula>4</formula>
    </cfRule>
    <cfRule type="cellIs" dxfId="27" priority="4" operator="between">
      <formula>0</formula>
      <formula>2</formula>
    </cfRule>
  </conditionalFormatting>
  <conditionalFormatting sqref="E21">
    <cfRule type="colorScale" priority="1">
      <colorScale>
        <cfvo type="min"/>
        <cfvo type="percentile" val="50"/>
        <cfvo type="max"/>
        <color rgb="FF92D050"/>
        <color theme="5"/>
        <color rgb="FFFF0000"/>
      </colorScale>
    </cfRule>
  </conditionalFormatting>
  <hyperlinks>
    <hyperlink ref="H2" location="Interpretatie_N!A1" display="Interpretatie_N!A1"/>
    <hyperlink ref="H3" location="Interpretatie_N!A5" display="Interpretatie_N!A5"/>
    <hyperlink ref="H4" location="Interpretatie_N!A5" display="Interpretatie_N!A5"/>
    <hyperlink ref="E2" location="Interpretation!A2" display="Interpretation!A2"/>
    <hyperlink ref="E3" location="Interpretation!A4" display="Interpretation!A4"/>
    <hyperlink ref="E4" location="Interpretation!A4" display="Interpretation!A4"/>
    <hyperlink ref="E6" location="Interpretation!A5" display="Interpretation!A5"/>
    <hyperlink ref="E8" location="Interpretation!A6" display="Interpretation!A6"/>
    <hyperlink ref="E10" location="Interpretation!A10" display="Interpretation!A10"/>
    <hyperlink ref="E11" location="Interpretation!A11" display="Interpretation!A11"/>
    <hyperlink ref="E12" location="Interpretation!A12" display="Interpretation!A12"/>
    <hyperlink ref="E13" location="Interpretation!A12" display="Interpretation!A12"/>
    <hyperlink ref="E15" location="Interpretation!A13" display="Interpretation!A13"/>
    <hyperlink ref="E16" location="Interpretation!A14" display="Interpretation!A14"/>
    <hyperlink ref="E17" location="Interpretation!A14" display="Interpretation!A14"/>
    <hyperlink ref="E18" location="Interpretation!A15" display="Interpretation!A15"/>
    <hyperlink ref="E19" location="Interpretation!A15" display="Interpretation!A15"/>
    <hyperlink ref="E20" location="Interpretation!A16" display="Interpretation!A16"/>
    <hyperlink ref="E9" location="Interpretation!A9" display="Interpretation!A9"/>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28"/>
  <sheetViews>
    <sheetView showGridLines="0" topLeftCell="A7" workbookViewId="0">
      <pane xSplit="1" topLeftCell="C1" activePane="topRight" state="frozen"/>
      <selection pane="topRight" activeCell="G2" sqref="G2:G20"/>
    </sheetView>
  </sheetViews>
  <sheetFormatPr defaultColWidth="8.85546875" defaultRowHeight="15" x14ac:dyDescent="0.25"/>
  <cols>
    <col min="1" max="1" width="26.28515625" style="6" customWidth="1"/>
    <col min="2" max="2" width="41.140625" style="6" customWidth="1"/>
    <col min="3" max="4" width="49.7109375" style="6" customWidth="1"/>
    <col min="5" max="5" width="30.7109375" style="128" customWidth="1"/>
    <col min="6" max="6" width="12.7109375" style="16" customWidth="1"/>
    <col min="7" max="7" width="45" style="16" customWidth="1"/>
    <col min="8" max="8" width="41" hidden="1" customWidth="1"/>
  </cols>
  <sheetData>
    <row r="1" spans="1:9" ht="27" customHeight="1" thickBot="1" x14ac:dyDescent="0.3">
      <c r="A1" s="91" t="s">
        <v>131</v>
      </c>
      <c r="B1" s="91" t="str">
        <f>IF('Info + taal-langue'!B2="Nederlands",'NL+ FR'!A6,'NL+ FR'!B6)</f>
        <v>Aantallen</v>
      </c>
      <c r="C1" s="91" t="str">
        <f>IF('Info + taal-langue'!$B$2="Nederlands",'NL+ FR'!$A$7,'NL+ FR'!$B$7)</f>
        <v>Criterium</v>
      </c>
      <c r="D1" s="88" t="str">
        <f>IF('Info + taal-langue'!$B$2="Nederlands",'NL+ FR'!$A$141,'NL+ FR'!$B$141)</f>
        <v>Aanpassing criterium</v>
      </c>
      <c r="E1" s="57"/>
      <c r="F1" s="21" t="str">
        <f>IF('Info + taal-langue'!$B$2="Nederlands",'NL+ FR'!$A$8,'NL+ FR'!$B$8)</f>
        <v>NEE=0 JA=1</v>
      </c>
      <c r="G1" s="87" t="str">
        <f>IF('Info + taal-langue'!$B$2="Nederlands",'NL+ FR'!$A$62,'NL+ FR'!$B$62)</f>
        <v>Bespreking thema</v>
      </c>
    </row>
    <row r="2" spans="1:9" ht="32.1" customHeight="1" thickBot="1" x14ac:dyDescent="0.3">
      <c r="A2" s="8" t="str">
        <f>IF('Info + taal-langue'!$B$2="Nederlands",'NL+ FR'!$A$47,'NL+ FR'!$B$47)</f>
        <v>1. Ernstige arbeidsongevallen</v>
      </c>
      <c r="B2" s="8" t="str">
        <f>IF('Info + taal-langue'!$B$2="Nederlands",'NL+ FR'!$A$21,'NL+ FR'!$B$21)</f>
        <v>Aantal arbeidsongevallen die beschouwd worden als ernstig</v>
      </c>
      <c r="C2" s="8" t="str">
        <f>IF('Info + taal-langue'!$B$2="Nederlands",'NL+ FR'!$A$22,'NL+ FR'!$B$22)</f>
        <v>Het voorkomen van minstens één ernstig arbeidsongeval in de loop van het voorgaande jaar</v>
      </c>
      <c r="D2" s="141" t="str">
        <f>IF('Info + taal-langue'!$B$2="Nederlands",'NL+ FR'!$A$63,'NL+ FR'!$B$63)</f>
        <v>1. ERNSTIGE ARBEIDSONGEVALLEN</v>
      </c>
      <c r="E2" s="70" t="str">
        <f>IF('Info + taal-langue'!$B$2="Nederlands",'NL+ FR'!$A$112,'NL+ FR'!$B$112)</f>
        <v>Meer informatie</v>
      </c>
      <c r="F2" s="20">
        <f>'Data collection'!Z5</f>
        <v>0</v>
      </c>
      <c r="G2" s="141" t="str">
        <f>IF('Info + taal-langue'!$B$2="Nederlands",'NL+ FR'!$A$63,'NL+ FR'!$B$63)</f>
        <v>1. ERNSTIGE ARBEIDSONGEVALLEN</v>
      </c>
      <c r="H2" s="50" t="str">
        <f>IF('Info + taal-langue'!$B$2="Nederlands",'NL+ FR'!$A$103,'NL+ FR'!$B$103)</f>
        <v>Meer informatie over dit knipperlicht</v>
      </c>
    </row>
    <row r="3" spans="1:9" ht="66.95" customHeight="1" x14ac:dyDescent="0.25">
      <c r="A3" s="164" t="str">
        <f>IF('Info + taal-langue'!$B$2="Nederlands",'NL+ FR'!$A$48,'NL+ FR'!$B$48)</f>
        <v>2. Afwezigheden van lange duur wegens ziekte</v>
      </c>
      <c r="B3" s="164" t="str">
        <f>IF('Info + taal-langue'!$B$2="Nederlands",'NL+ FR'!$A$23,'NL+ FR'!$B$23)</f>
        <v>Aantal werknemers die wegens ziekte afwezig geweest zijn gedurende een lange periode (meer dan 30 kalenderdagen)</v>
      </c>
      <c r="C3" s="164" t="str">
        <f>IF('Info + taal-langue'!$B$2="Nederlands",'NL+ FR'!$A$24,'NL+ FR'!$B$24)</f>
        <v>Het voorkomen van minstens één ziektegeval van lange duur in de loop van het voorgaande jaar</v>
      </c>
      <c r="D3" s="168" t="str">
        <f>IF('Info + taal-langue'!$B$2="Nederlands",'NL+ FR'!$A$64,'NL+ FR'!$B$64)</f>
        <v>2. LANGDURIGE AFWEZIGHEDEN</v>
      </c>
      <c r="E3" s="162" t="str">
        <f>IF('Info + taal-langue'!$B$2="Nederlands",'NL+ FR'!$A$112,'NL+ FR'!$B$112)</f>
        <v>Meer informatie</v>
      </c>
      <c r="F3" s="171">
        <f>'Data collection'!Z6</f>
        <v>0</v>
      </c>
      <c r="G3" s="168" t="str">
        <f>IF('Info + taal-langue'!$B$2="Nederlands",'NL+ FR'!$A$64,'NL+ FR'!$B$64)</f>
        <v>2. LANGDURIGE AFWEZIGHEDEN</v>
      </c>
      <c r="H3" s="170" t="str">
        <f>IF('Info + taal-langue'!$B$2="Nederlands",'NL+ FR'!$A$103,'NL+ FR'!$B$103)</f>
        <v>Meer informatie over dit knipperlicht</v>
      </c>
    </row>
    <row r="4" spans="1:9" ht="15.75" thickBot="1" x14ac:dyDescent="0.3">
      <c r="A4" s="165"/>
      <c r="B4" s="165"/>
      <c r="C4" s="165"/>
      <c r="D4" s="169"/>
      <c r="E4" s="163"/>
      <c r="F4" s="172"/>
      <c r="G4" s="169"/>
      <c r="H4" s="170"/>
    </row>
    <row r="5" spans="1:9" ht="65.099999999999994" customHeight="1" x14ac:dyDescent="0.25">
      <c r="A5" s="164" t="str">
        <f>IF('Info + taal-langue'!$B$2="Nederlands",'NL+ FR'!$A$49,'NL+ FR'!$B$49)</f>
        <v>3. Herhaalde kortdurende afwezigheden wegens ziekte</v>
      </c>
      <c r="B5" s="164" t="str">
        <f>IF('Info + taal-langue'!$B$2="Nederlands",'NL+ FR'!$A$25,'NL+ FR'!$B$25)</f>
        <v>Aantal werknemers dat meerdere malen (meer dan drie keer) afwezig is geweest voor kortere perioden (minder dan 30 dagen)</v>
      </c>
      <c r="C5" s="164" t="str">
        <f>IF('Info + taal-langue'!$B$2="Nederlands",'NL+ FR'!$A$26,'NL+ FR'!$B$26)</f>
        <v>Het voorkomen van dergelijk patroon van afwezigheden van korte duur (meer dan 3 keer) in de loop van het voorgaande jaar</v>
      </c>
      <c r="D5" s="168" t="str">
        <f>IF('Info + taal-langue'!$B$2="Nederlands",'NL+ FR'!$A$65,'NL+ FR'!$B$65)</f>
        <v>3. HERHAALDE KORTDURENDE AFWEZIGHEDEN</v>
      </c>
      <c r="E5" s="162" t="str">
        <f>IF('Info + taal-langue'!$B$2="Nederlands",'NL+ FR'!$A$112,'NL+ FR'!$B$112)</f>
        <v>Meer informatie</v>
      </c>
      <c r="F5" s="171">
        <f>'Data collection'!Z7</f>
        <v>0</v>
      </c>
      <c r="G5" s="168" t="str">
        <f>IF('Info + taal-langue'!$B$2="Nederlands",'NL+ FR'!$A$65,'NL+ FR'!$B$65)</f>
        <v>3. HERHAALDE KORTDURENDE AFWEZIGHEDEN</v>
      </c>
      <c r="I5" s="16"/>
    </row>
    <row r="6" spans="1:9" ht="15.75" thickBot="1" x14ac:dyDescent="0.3">
      <c r="A6" s="165"/>
      <c r="B6" s="165"/>
      <c r="C6" s="165"/>
      <c r="D6" s="169"/>
      <c r="E6" s="163"/>
      <c r="F6" s="172"/>
      <c r="G6" s="169"/>
    </row>
    <row r="7" spans="1:9" ht="23.1" customHeight="1" thickBot="1" x14ac:dyDescent="0.3">
      <c r="A7" s="164" t="str">
        <f>IF('Info + taal-langue'!$B$2="Nederlands",'NL+ FR'!$A$50,'NL+ FR'!$B$50)</f>
        <v>4. Verloop (turnover)</v>
      </c>
      <c r="B7" s="15" t="str">
        <f>IF('Info + taal-langue'!$B$2="Nederlands",'NL+ FR'!$A$27,'NL+ FR'!$B$27)</f>
        <v>Aantal nieuw aangeworven personen</v>
      </c>
      <c r="C7" s="164" t="str">
        <f>IF('Info + taal-langue'!$B$2="Nederlands",'NL+ FR'!$A$29,'NL+ FR'!$B$29)</f>
        <v>Het voorgaande jaar heeft een abnormaal verloop te zien gegeven</v>
      </c>
      <c r="D7" s="168" t="str">
        <f>IF('Info + taal-langue'!$B$2="Nederlands",'NL+ FR'!$A$66,'NL+ FR'!$B$66)</f>
        <v>4. VERLOOP</v>
      </c>
      <c r="E7" s="162" t="str">
        <f>IF('Info + taal-langue'!$B$2="Nederlands",'NL+ FR'!$A$112,'NL+ FR'!$B$112)</f>
        <v>Meer informatie</v>
      </c>
      <c r="F7" s="171">
        <f>'Data collection'!Z8</f>
        <v>0</v>
      </c>
      <c r="G7" s="168" t="str">
        <f>IF('Info + taal-langue'!$B$2="Nederlands",'NL+ FR'!$A$66,'NL+ FR'!$B$66)</f>
        <v>4. VERLOOP</v>
      </c>
    </row>
    <row r="8" spans="1:9" ht="27.95" customHeight="1" thickBot="1" x14ac:dyDescent="0.3">
      <c r="A8" s="165"/>
      <c r="B8" s="13" t="str">
        <f>IF('Info + taal-langue'!$B$2="Nederlands",'NL+ FR'!$A$28,'NL+ FR'!$B$28)</f>
        <v>Aantal personen dat de onderneming verlaten heeft</v>
      </c>
      <c r="C8" s="165"/>
      <c r="D8" s="169"/>
      <c r="E8" s="163"/>
      <c r="F8" s="172"/>
      <c r="G8" s="169"/>
    </row>
    <row r="9" spans="1:9" ht="71.099999999999994" customHeight="1" thickBot="1" x14ac:dyDescent="0.3">
      <c r="A9" s="8" t="str">
        <f>IF('Info + taal-langue'!$B$2="Nederlands",'NL+ FR'!$A$51,'NL+ FR'!$B$51)</f>
        <v>5. Interne personeelsmutaties</v>
      </c>
      <c r="B9" s="109" t="str">
        <f>IF('Info + taal-langue'!$B$2="Nederlands",'NL+ FR'!$A$30,'NL+ FR'!$B$30)</f>
        <v>Aantal interne mutaties op aanvraag van de betrokken werknemers</v>
      </c>
      <c r="C9" s="8" t="str">
        <f>IF('Info + taal-langue'!$B$2="Nederlands",'NL+ FR'!$A$31,'NL+ FR'!$B$31)</f>
        <v>Het aantal aangevraagde interne mutaties is het voorgaande jaar abnormaal hoog geweest, rekening houdend met het gevoerde personeelsbeleid inzake interne mobiliteit (op het vlak van de onderneming/van de werkeenheid)</v>
      </c>
      <c r="D9" s="141" t="str">
        <f>IF('Info + taal-langue'!$B$2="Nederlands",'NL+ FR'!$A$67,'NL+ FR'!$B$67)</f>
        <v>5. INTERNE MUTATIES</v>
      </c>
      <c r="E9" s="70" t="str">
        <f>IF('Info + taal-langue'!$B$2="Nederlands",'NL+ FR'!$A$112,'NL+ FR'!$B$112)</f>
        <v>Meer informatie</v>
      </c>
      <c r="F9" s="20">
        <f>'Data collection'!Z10</f>
        <v>0</v>
      </c>
      <c r="G9" s="141" t="str">
        <f>IF('Info + taal-langue'!$B$2="Nederlands",'NL+ FR'!$A$67,'NL+ FR'!$B$67)</f>
        <v>5. INTERNE MUTATIES</v>
      </c>
    </row>
    <row r="10" spans="1:9" ht="51" customHeight="1" thickBot="1" x14ac:dyDescent="0.3">
      <c r="A10" s="8" t="str">
        <f>IF('Info + taal-langue'!$B$2="Nederlands",'NL+ FR'!$A$52,'NL+ FR'!$B$52)</f>
        <v>6. Disciplinaire procedures n.a.v. disfunctioneren</v>
      </c>
      <c r="B10" s="109" t="str">
        <f>IF('Info + taal-langue'!$B$2="Nederlands",'NL+ FR'!$A$32,'NL+ FR'!$B$32)</f>
        <v>Aantal (interne) procedures opgestart binnen de onderneming naar aanleiding van het disfunctioneren van een werknemer</v>
      </c>
      <c r="C10" s="8" t="str">
        <f>IF('Info + taal-langue'!$B$2="Nederlands",'NL+ FR'!$A$33,'NL+ FR'!$B$33)</f>
        <v>Minstens één dergelijke procedure in de loop van het voorgaande jaar</v>
      </c>
      <c r="D10" s="141" t="str">
        <f>IF('Info + taal-langue'!$B$2="Nederlands",'NL+ FR'!$A$68,'NL+ FR'!$B$68)</f>
        <v>6. PROCEDURES</v>
      </c>
      <c r="E10" s="70" t="str">
        <f>IF('Info + taal-langue'!$B$2="Nederlands",'NL+ FR'!$A$112,'NL+ FR'!$B$112)</f>
        <v>Meer informatie</v>
      </c>
      <c r="F10" s="20">
        <f>'Data collection'!Z11</f>
        <v>0</v>
      </c>
      <c r="G10" s="141" t="str">
        <f>IF('Info + taal-langue'!$B$2="Nederlands",'NL+ FR'!$A$68,'NL+ FR'!$B$68)</f>
        <v>6. PROCEDURES</v>
      </c>
    </row>
    <row r="11" spans="1:9" ht="72.95" customHeight="1" thickBot="1" x14ac:dyDescent="0.3">
      <c r="A11" s="9" t="str">
        <f>IF('Info + taal-langue'!$B$2="Nederlands",'NL+ FR'!$A$53,'NL+ FR'!$B$53)</f>
        <v>7. Verzoeken tot een psychosociale interventie</v>
      </c>
      <c r="B11" s="14" t="str">
        <f>IF('Info + taal-langue'!$B$2="Nederlands",'NL+ FR'!$A$34,'NL+ FR'!$B$34)</f>
        <v>Het aantal formele en informele verzoeken tot een psychosociale interventie, gericht aan de vertrouwenspersoon of de 
interne/externe preventieadviseur psychosociale aspecten</v>
      </c>
      <c r="C11" s="9" t="str">
        <f>IF('Info + taal-langue'!$B$2="Nederlands",'NL+ FR'!$A$35,'NL+ FR'!$B$35)</f>
        <v>Minstens één dergelijke vraag tot interventie in de loop van het voorafgaande jaar</v>
      </c>
      <c r="D11" s="141" t="str">
        <f>IF('Info + taal-langue'!$B$2="Nederlands",'NL+ FR'!$A$69,'NL+ FR'!$B$69)</f>
        <v>7. PSYCHOSOCIALE VERZOEKEN</v>
      </c>
      <c r="E11" s="70" t="str">
        <f>IF('Info + taal-langue'!$B$2="Nederlands",'NL+ FR'!$A$112,'NL+ FR'!$B$112)</f>
        <v>Meer informatie</v>
      </c>
      <c r="F11" s="20">
        <f>'Data collection'!Z12</f>
        <v>0</v>
      </c>
      <c r="G11" s="141" t="str">
        <f>IF('Info + taal-langue'!$B$2="Nederlands",'NL+ FR'!$A$69,'NL+ FR'!$B$69)</f>
        <v>7. PSYCHOSOCIALE VERZOEKEN</v>
      </c>
    </row>
    <row r="12" spans="1:9" ht="40.700000000000003" customHeight="1" x14ac:dyDescent="0.25">
      <c r="A12" s="164" t="str">
        <f>IF('Info + taal-langue'!$B$2="Nederlands",'NL+ FR'!$A$54,'NL+ FR'!$B$54)</f>
        <v>8. (Pogingen tot) zelfdoding met een ondernemingsgebonden oorzaak</v>
      </c>
      <c r="B12" s="164" t="str">
        <f>IF('Info + taal-langue'!$B$2="Nederlands",'NL+ FR'!$A$36,'NL+ FR'!$B$36)</f>
        <v>Aantal zelfdodingen en pogingen tot zelfdoding op de werkplaats of buiten de werkplaats maar die door de collega’s of door de 
familie geweten worden aan de arbeidssituatie</v>
      </c>
      <c r="C12" s="164" t="str">
        <f>IF('Info + taal-langue'!$B$2="Nederlands",'NL+ FR'!$A$37,'NL+ FR'!$B$37)</f>
        <v>Het voorkomen van minstens één dergelijke (poging tot) zelfdoding in de loop van het voorgaande jaar</v>
      </c>
      <c r="D12" s="168" t="str">
        <f>IF('Info + taal-langue'!$B$2="Nederlands",'NL+ FR'!$A$70,'NL+ FR'!$B$70)</f>
        <v>8. ZELFDODING</v>
      </c>
      <c r="E12" s="162" t="str">
        <f>IF('Info + taal-langue'!$B$2="Nederlands",'NL+ FR'!$A$112,'NL+ FR'!$B$112)</f>
        <v>Meer informatie</v>
      </c>
      <c r="F12" s="171">
        <f>'Data collection'!Z13</f>
        <v>0</v>
      </c>
      <c r="G12" s="168" t="str">
        <f>IF('Info + taal-langue'!$B$2="Nederlands",'NL+ FR'!$A$70,'NL+ FR'!$B$70)</f>
        <v>8. ZELFDODING</v>
      </c>
    </row>
    <row r="13" spans="1:9" ht="23.1" customHeight="1" thickBot="1" x14ac:dyDescent="0.3">
      <c r="A13" s="165"/>
      <c r="B13" s="165"/>
      <c r="C13" s="165"/>
      <c r="D13" s="169"/>
      <c r="E13" s="163"/>
      <c r="F13" s="172"/>
      <c r="G13" s="169"/>
    </row>
    <row r="14" spans="1:9" ht="30.6" customHeight="1" x14ac:dyDescent="0.25">
      <c r="A14" s="164" t="str">
        <f>IF('Info + taal-langue'!$B$2="Nederlands",'NL+ FR'!$A$55,'NL+ FR'!$B$55)</f>
        <v>9. Stakingen, collectieve werkonderbrekingen en vergelijkbare acties</v>
      </c>
      <c r="B14" s="164" t="str">
        <f>IF('Info + taal-langue'!$B$2="Nederlands",'NL+ FR'!$A$38,'NL+ FR'!$B$38)</f>
        <v>Aantal stakingen en gemeenschappelijke werkonderbrekingen in het kader van een ondernemingsgebonden problematiek</v>
      </c>
      <c r="C14" s="164" t="str">
        <f>IF('Info + taal-langue'!$B$2="Nederlands",'NL+ FR'!$A$39,'NL+ FR'!$B$39)</f>
        <v>Het voorkomen van minstens één dergelijke gemeenschappelijke actie in de loop van het voorgaande jaar</v>
      </c>
      <c r="D14" s="168" t="str">
        <f>IF('Info + taal-langue'!$B$2="Nederlands",'NL+ FR'!$A$71,'NL+ FR'!$B$71)</f>
        <v>9. STAKING</v>
      </c>
      <c r="E14" s="162" t="str">
        <f>IF('Info + taal-langue'!$B$2="Nederlands",'NL+ FR'!$A$112,'NL+ FR'!$B$112)</f>
        <v>Meer informatie</v>
      </c>
      <c r="F14" s="171">
        <f>'Data collection'!Z14</f>
        <v>0</v>
      </c>
      <c r="G14" s="168" t="str">
        <f>IF('Info + taal-langue'!$B$2="Nederlands",'NL+ FR'!$A$71,'NL+ FR'!$B$71)</f>
        <v>9. STAKING</v>
      </c>
    </row>
    <row r="15" spans="1:9" ht="18.95" customHeight="1" thickBot="1" x14ac:dyDescent="0.3">
      <c r="A15" s="165"/>
      <c r="B15" s="165"/>
      <c r="C15" s="165"/>
      <c r="D15" s="169"/>
      <c r="E15" s="163"/>
      <c r="F15" s="172"/>
      <c r="G15" s="169"/>
    </row>
    <row r="16" spans="1:9" ht="30.6" customHeight="1" x14ac:dyDescent="0.25">
      <c r="A16" s="164" t="str">
        <f>IF('Info + taal-langue'!$B$2="Nederlands",'NL+ FR'!$A$56,'NL+ FR'!$B$56)</f>
        <v>10. Mogelijks schokkende gebeurtenissen voorgevallen op de arbeidsplaats</v>
      </c>
      <c r="B16" s="164" t="str">
        <f>IF('Info + taal-langue'!$B$2="Nederlands",'NL+ FR'!$A$40,'NL+ FR'!$B$40)</f>
        <v>Aantal mogelijks schokkende gebeurtenissen op de arbeidsplaats waarbij één of meerdere werknemers betrokken waren</v>
      </c>
      <c r="C16" s="164" t="str">
        <f>IF('Info + taal-langue'!$B$2="Nederlands",'NL+ FR'!$A$41,'NL+ FR'!$B$41)</f>
        <v>Het voorkomen van minstens één dergelijke gebeurtenis in de loop van het voorgaande jaar</v>
      </c>
      <c r="D16" s="168" t="str">
        <f>IF('Info + taal-langue'!$B$2="Nederlands",'NL+ FR'!$A$72,'NL+ FR'!$B$72)</f>
        <v>10. SCHOKKENDE GEBEURTENISSEN</v>
      </c>
      <c r="E16" s="162" t="str">
        <f>IF('Info + taal-langue'!$B$2="Nederlands",'NL+ FR'!$A$112,'NL+ FR'!$B$112)</f>
        <v>Meer informatie</v>
      </c>
      <c r="F16" s="171">
        <f>'Data collection'!Z15</f>
        <v>0</v>
      </c>
      <c r="G16" s="168" t="str">
        <f>IF('Info + taal-langue'!$B$2="Nederlands",'NL+ FR'!$A$72,'NL+ FR'!$B$72)</f>
        <v>10. SCHOKKENDE GEBEURTENISSEN</v>
      </c>
    </row>
    <row r="17" spans="1:7" ht="21" customHeight="1" thickBot="1" x14ac:dyDescent="0.3">
      <c r="A17" s="165"/>
      <c r="B17" s="165"/>
      <c r="C17" s="165"/>
      <c r="D17" s="169"/>
      <c r="E17" s="163"/>
      <c r="F17" s="172"/>
      <c r="G17" s="169"/>
    </row>
    <row r="18" spans="1:7" ht="30.6" customHeight="1" x14ac:dyDescent="0.25">
      <c r="A18" s="164" t="str">
        <f>IF('Info + taal-langue'!$B$2="Nederlands",'NL+ FR'!$A$57,'NL+ FR'!$B$57)</f>
        <v>11. Functioneringsproblemen ten gevolge van middelengebruik</v>
      </c>
      <c r="B18" s="164" t="str">
        <f>IF('Info + taal-langue'!$B$2="Nederlands",'NL+ FR'!$A$42,'NL+ FR'!$B$42)</f>
        <v>Aantal incidenten op de arbeidsplaats die verband houden met het gebruik van alcohol, medicatie of andere drugs</v>
      </c>
      <c r="C18" s="164" t="str">
        <f>IF('Info + taal-langue'!$B$2="Nederlands",'NL+ FR'!$A$43,'NL+ FR'!$B$43)</f>
        <v>Het voorkomen van minstens één incident als gevolg van middelengebruik in de loop van het voorgaande jaar</v>
      </c>
      <c r="D18" s="168" t="str">
        <f>IF('Info + taal-langue'!$B$2="Nederlands",'NL+ FR'!$A$73,'NL+ FR'!$B$73)</f>
        <v>11. MIDDELENGEBRUIK</v>
      </c>
      <c r="E18" s="162" t="str">
        <f>IF('Info + taal-langue'!$B$2="Nederlands",'NL+ FR'!$A$112,'NL+ FR'!$B$112)</f>
        <v>Meer informatie</v>
      </c>
      <c r="F18" s="171">
        <f>'Data collection'!Z16</f>
        <v>0</v>
      </c>
      <c r="G18" s="168" t="str">
        <f>IF('Info + taal-langue'!$B$2="Nederlands",'NL+ FR'!$A$73,'NL+ FR'!$B$73)</f>
        <v>11. MIDDELENGEBRUIK</v>
      </c>
    </row>
    <row r="19" spans="1:7" ht="18" customHeight="1" thickBot="1" x14ac:dyDescent="0.3">
      <c r="A19" s="165"/>
      <c r="B19" s="165"/>
      <c r="C19" s="165"/>
      <c r="D19" s="169"/>
      <c r="E19" s="163"/>
      <c r="F19" s="172"/>
      <c r="G19" s="169"/>
    </row>
    <row r="20" spans="1:7" ht="66" customHeight="1" thickBot="1" x14ac:dyDescent="0.3">
      <c r="A20" s="8" t="str">
        <f>IF('Info + taal-langue'!$B$2="Nederlands",'NL+ FR'!$A$58,'NL+ FR'!$B$58)</f>
        <v>12. Structuurveranderingen binnen de onderneming</v>
      </c>
      <c r="B20" s="109" t="str">
        <f>IF('Info + taal-langue'!$B$2="Nederlands",'NL+ FR'!$A$44,'NL+ FR'!$B$44)</f>
        <v>Belangrijke wijzigingen in de organisatie van de onderneming (herstructurering, fusie, overname, collectief ontslag, grootschalige wijziging van de werkorganisatie, …)</v>
      </c>
      <c r="C20" s="8" t="str">
        <f>IF('Info + taal-langue'!$B$2="Nederlands",'NL+ FR'!$A$45,'NL+ FR'!$B$45)</f>
        <v>Het voorkomen van minstens één belangrijke structuurverandering in de loop van het voorgaande jaar</v>
      </c>
      <c r="D20" s="141" t="str">
        <f>IF('Info + taal-langue'!$B$2="Nederlands",'NL+ FR'!$A$74,'NL+ FR'!$B$74)</f>
        <v>12. VERANDERING</v>
      </c>
      <c r="E20" s="70" t="str">
        <f>IF('Info + taal-langue'!$B$2="Nederlands",'NL+ FR'!$A$112,'NL+ FR'!$B$112)</f>
        <v>Meer informatie</v>
      </c>
      <c r="F20" s="20">
        <f>'Data collection'!Z17</f>
        <v>0</v>
      </c>
      <c r="G20" s="141" t="str">
        <f>IF('Info + taal-langue'!$B$2="Nederlands",'NL+ FR'!$A$74,'NL+ FR'!$B$74)</f>
        <v>12. VERANDERING</v>
      </c>
    </row>
    <row r="21" spans="1:7" ht="43.7" customHeight="1" thickBot="1" x14ac:dyDescent="0.3">
      <c r="A21" s="11"/>
      <c r="B21" s="11"/>
      <c r="C21" s="11"/>
      <c r="D21" s="11"/>
      <c r="E21" s="58"/>
      <c r="F21" s="73">
        <f>SUM(F2:F20)</f>
        <v>0</v>
      </c>
    </row>
    <row r="22" spans="1:7" ht="15.75" thickBot="1" x14ac:dyDescent="0.3"/>
    <row r="23" spans="1:7" x14ac:dyDescent="0.25">
      <c r="B23" s="1" t="str">
        <f>IF('Info + taal-langue'!$B$2="Nederlands",'NL+ FR'!$A$75,'NL+ FR'!$B$75)</f>
        <v xml:space="preserve">0,1 of 2 knipperlichten: </v>
      </c>
      <c r="C23" s="27" t="str">
        <f>IF('Info + taal-langue'!$B$2="Nederlands",'NL+ FR'!$A$81,'NL+ FR'!$B$81)</f>
        <v xml:space="preserve">3 of 4 knipperlichten: </v>
      </c>
      <c r="D23" s="4" t="str">
        <f>IF('Info + taal-langue'!$B$2="Nederlands",'NL+ FR'!$A$84,'NL+ FR'!$B$84)</f>
        <v xml:space="preserve">Meer dan 4 knipperlichten: </v>
      </c>
      <c r="E23" s="71"/>
    </row>
    <row r="24" spans="1:7" ht="30" customHeight="1" x14ac:dyDescent="0.25">
      <c r="B24" s="2" t="str">
        <f>IF('Info + taal-langue'!$B$2="Nederlands",'NL+ FR'!$A$76,'NL+ FR'!$B$76)</f>
        <v>U krijgt groen licht.</v>
      </c>
      <c r="C24" s="28" t="str">
        <f>IF('Info + taal-langue'!$B$2="Nederlands",'NL+ FR'!$A$82,'NL+ FR'!$B$82)</f>
        <v>Het is tijd om te handelen, want de situatie kan snel verergeren.</v>
      </c>
      <c r="D24" s="5" t="str">
        <f>IF('Info + taal-langue'!$B$2="Nederlands",'NL+ FR'!$A$85,'NL+ FR'!$B$85)</f>
        <v>U krijgt rood licht. De situatie is ernstig.</v>
      </c>
      <c r="E24" s="71"/>
    </row>
    <row r="25" spans="1:7" ht="63.75" x14ac:dyDescent="0.25">
      <c r="B25" s="2" t="str">
        <f>IF('Info + taal-langue'!$B$2="Nederlands",'NL+ FR'!$A$77,'NL+ FR'!$B$77)</f>
        <v>Blijf echter de evolutie van de knipperlichten opvolgen.</v>
      </c>
      <c r="C25" s="28" t="str">
        <f>IF('Info + taal-langue'!$B$2="Nederlands",'NL+ FR'!$A$83,'NL+ FR'!$B$83)</f>
        <v>Besteed prioritair aandacht aan de knipperlichten die uit de tabel naar voren komen en vul module 2 in om een duidelijker beeld 
van de situatie te bekomen en uw actieplan te kunnen opstellen.</v>
      </c>
      <c r="D25" s="5" t="str">
        <f>IF('Info + taal-langue'!$B$2="Nederlands",'NL+ FR'!$A$86,'NL+ FR'!$B$86)</f>
        <v>Vul meteen module 2 in, stel een actieplan op, leg prioriteiten vast en handel.</v>
      </c>
      <c r="E25" s="71"/>
    </row>
    <row r="26" spans="1:7" ht="25.5" x14ac:dyDescent="0.25">
      <c r="B26" s="2" t="str">
        <f>IF('Info + taal-langue'!$B$2="Nederlands",'NL+ FR'!$A$78,'NL+ FR'!$B$78)</f>
        <v>Indien u 1 of 2 Knipperlichten heeft, besteed hier dan prioritair aandacht aan.</v>
      </c>
      <c r="C26" s="29"/>
      <c r="D26" s="5" t="str">
        <f>IF('Info + taal-langue'!$B$2="Nederlands",'NL+ FR'!$A$87,'NL+ FR'!$B$87)</f>
        <v>U kunt gebruik maken van de instrumenten op de website van de FOD Werkgelegenheid, Arbeid en sociaal Overleg.</v>
      </c>
      <c r="E26" s="71"/>
    </row>
    <row r="27" spans="1:7" ht="45" customHeight="1" x14ac:dyDescent="0.25">
      <c r="B27" s="2" t="str">
        <f>IF('Info + taal-langue'!$B$2="Nederlands",'NL+ FR'!$A$79,'NL+ FR'!$B$79)</f>
        <v>Psychosociale risico’s voorkomen is belangrijk, het is een werk van elke dag.</v>
      </c>
      <c r="C27" s="29"/>
      <c r="D27" s="5" t="str">
        <f>IF('Info + taal-langue'!$B$2="Nederlands",'NL+ FR'!$A$163,'NL+ FR'!$B$163)</f>
        <v>https://www.beswic.be/nl</v>
      </c>
      <c r="E27" s="133"/>
    </row>
    <row r="28" spans="1:7" ht="33" customHeight="1" thickBot="1" x14ac:dyDescent="0.3">
      <c r="B28" s="3" t="str">
        <f>IF('Info + taal-langue'!$B$2="Nederlands",'NL+ FR'!$A$80,'NL+ FR'!$B$80)</f>
        <v>Als u de prediagnose wenst te verfijnen, kunt u module 2 invullen.</v>
      </c>
      <c r="C28" s="30"/>
      <c r="D28" s="7"/>
      <c r="E28" s="133"/>
    </row>
  </sheetData>
  <mergeCells count="49">
    <mergeCell ref="G16:G17"/>
    <mergeCell ref="A18:A19"/>
    <mergeCell ref="B18:B19"/>
    <mergeCell ref="C18:C19"/>
    <mergeCell ref="D18:D19"/>
    <mergeCell ref="E18:E19"/>
    <mergeCell ref="F18:F19"/>
    <mergeCell ref="G18:G19"/>
    <mergeCell ref="A16:A17"/>
    <mergeCell ref="B16:B17"/>
    <mergeCell ref="C16:C17"/>
    <mergeCell ref="D16:D17"/>
    <mergeCell ref="E16:E17"/>
    <mergeCell ref="F16:F17"/>
    <mergeCell ref="G12:G13"/>
    <mergeCell ref="A14:A15"/>
    <mergeCell ref="B14:B15"/>
    <mergeCell ref="C14:C15"/>
    <mergeCell ref="D14:D15"/>
    <mergeCell ref="E14:E15"/>
    <mergeCell ref="F14:F15"/>
    <mergeCell ref="G14:G15"/>
    <mergeCell ref="A12:A13"/>
    <mergeCell ref="B12:B13"/>
    <mergeCell ref="C12:C13"/>
    <mergeCell ref="D12:D13"/>
    <mergeCell ref="E12:E13"/>
    <mergeCell ref="F12:F13"/>
    <mergeCell ref="A7:A8"/>
    <mergeCell ref="C7:C8"/>
    <mergeCell ref="D7:D8"/>
    <mergeCell ref="E7:E8"/>
    <mergeCell ref="F7:F8"/>
    <mergeCell ref="G7:G8"/>
    <mergeCell ref="G3:G4"/>
    <mergeCell ref="H3:H4"/>
    <mergeCell ref="A5:A6"/>
    <mergeCell ref="B5:B6"/>
    <mergeCell ref="C5:C6"/>
    <mergeCell ref="D5:D6"/>
    <mergeCell ref="E5:E6"/>
    <mergeCell ref="F5:F6"/>
    <mergeCell ref="G5:G6"/>
    <mergeCell ref="A3:A4"/>
    <mergeCell ref="B3:B4"/>
    <mergeCell ref="C3:C4"/>
    <mergeCell ref="D3:D4"/>
    <mergeCell ref="E3:E4"/>
    <mergeCell ref="F3:F4"/>
  </mergeCells>
  <conditionalFormatting sqref="F21">
    <cfRule type="cellIs" dxfId="26" priority="2" operator="between">
      <formula>5</formula>
      <formula>12</formula>
    </cfRule>
    <cfRule type="cellIs" dxfId="25" priority="3" operator="between">
      <formula>3</formula>
      <formula>4</formula>
    </cfRule>
    <cfRule type="cellIs" dxfId="24" priority="4" operator="between">
      <formula>0</formula>
      <formula>2</formula>
    </cfRule>
  </conditionalFormatting>
  <conditionalFormatting sqref="E21">
    <cfRule type="colorScale" priority="1">
      <colorScale>
        <cfvo type="min"/>
        <cfvo type="percentile" val="50"/>
        <cfvo type="max"/>
        <color rgb="FF92D050"/>
        <color theme="5"/>
        <color rgb="FFFF0000"/>
      </colorScale>
    </cfRule>
  </conditionalFormatting>
  <hyperlinks>
    <hyperlink ref="H2" location="Interpretatie_N!A1" display="Interpretatie_N!A1"/>
    <hyperlink ref="H3" location="Interpretatie_N!A5" display="Interpretatie_N!A5"/>
    <hyperlink ref="H4" location="Interpretatie_N!A5" display="Interpretatie_N!A5"/>
    <hyperlink ref="E2" location="Interpretation!A2" display="Interpretation!A2"/>
    <hyperlink ref="E3" location="Interpretation!A4" display="Interpretation!A4"/>
    <hyperlink ref="E4" location="Interpretation!A4" display="Interpretation!A4"/>
    <hyperlink ref="E6" location="Interpretation!A5" display="Interpretation!A5"/>
    <hyperlink ref="E8" location="Interpretation!A6" display="Interpretation!A6"/>
    <hyperlink ref="E10" location="Interpretation!A10" display="Interpretation!A10"/>
    <hyperlink ref="E11" location="Interpretation!A11" display="Interpretation!A11"/>
    <hyperlink ref="E12" location="Interpretation!A12" display="Interpretation!A12"/>
    <hyperlink ref="E13" location="Interpretation!A12" display="Interpretation!A12"/>
    <hyperlink ref="E15" location="Interpretation!A13" display="Interpretation!A13"/>
    <hyperlink ref="E16" location="Interpretation!A14" display="Interpretation!A14"/>
    <hyperlink ref="E17" location="Interpretation!A14" display="Interpretation!A14"/>
    <hyperlink ref="E18" location="Interpretation!A15" display="Interpretation!A15"/>
    <hyperlink ref="E19" location="Interpretation!A15" display="Interpretation!A15"/>
    <hyperlink ref="E20" location="Interpretation!A16" display="Interpretation!A16"/>
    <hyperlink ref="E9" location="Interpretation!A9" display="Interpretation!A9"/>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28"/>
  <sheetViews>
    <sheetView showGridLines="0" topLeftCell="A5" workbookViewId="0">
      <pane xSplit="1" topLeftCell="B1" activePane="topRight" state="frozen"/>
      <selection pane="topRight" activeCell="G2" sqref="G2:G20"/>
    </sheetView>
  </sheetViews>
  <sheetFormatPr defaultColWidth="8.85546875" defaultRowHeight="15" x14ac:dyDescent="0.25"/>
  <cols>
    <col min="1" max="1" width="26.28515625" style="6" customWidth="1"/>
    <col min="2" max="2" width="41.140625" style="6" customWidth="1"/>
    <col min="3" max="4" width="49.7109375" style="6" customWidth="1"/>
    <col min="5" max="5" width="30.7109375" style="128" customWidth="1"/>
    <col min="6" max="6" width="13.85546875" style="16" customWidth="1"/>
    <col min="7" max="7" width="45" style="16" customWidth="1"/>
    <col min="8" max="8" width="41" hidden="1" customWidth="1"/>
  </cols>
  <sheetData>
    <row r="1" spans="1:9" ht="27" customHeight="1" thickBot="1" x14ac:dyDescent="0.3">
      <c r="A1" s="91" t="s">
        <v>131</v>
      </c>
      <c r="B1" s="91" t="str">
        <f>IF('Info + taal-langue'!B2="Nederlands",'NL+ FR'!A6,'NL+ FR'!B6)</f>
        <v>Aantallen</v>
      </c>
      <c r="C1" s="91" t="str">
        <f>IF('Info + taal-langue'!$B$2="Nederlands",'NL+ FR'!$A$7,'NL+ FR'!$B$7)</f>
        <v>Criterium</v>
      </c>
      <c r="D1" s="88" t="str">
        <f>IF('Info + taal-langue'!$B$2="Nederlands",'NL+ FR'!$A$141,'NL+ FR'!$B$141)</f>
        <v>Aanpassing criterium</v>
      </c>
      <c r="E1" s="57"/>
      <c r="F1" s="21" t="str">
        <f>IF('Info + taal-langue'!$B$2="Nederlands",'NL+ FR'!$A$8,'NL+ FR'!$B$8)</f>
        <v>NEE=0 JA=1</v>
      </c>
      <c r="G1" s="87" t="str">
        <f>IF('Info + taal-langue'!$B$2="Nederlands",'NL+ FR'!$A$62,'NL+ FR'!$B$62)</f>
        <v>Bespreking thema</v>
      </c>
    </row>
    <row r="2" spans="1:9" ht="32.1" customHeight="1" thickBot="1" x14ac:dyDescent="0.3">
      <c r="A2" s="8" t="str">
        <f>IF('Info + taal-langue'!$B$2="Nederlands",'NL+ FR'!$A$47,'NL+ FR'!$B$47)</f>
        <v>1. Ernstige arbeidsongevallen</v>
      </c>
      <c r="B2" s="8" t="str">
        <f>IF('Info + taal-langue'!$B$2="Nederlands",'NL+ FR'!$A$21,'NL+ FR'!$B$21)</f>
        <v>Aantal arbeidsongevallen die beschouwd worden als ernstig</v>
      </c>
      <c r="C2" s="8" t="str">
        <f>IF('Info + taal-langue'!$B$2="Nederlands",'NL+ FR'!$A$22,'NL+ FR'!$B$22)</f>
        <v>Het voorkomen van minstens één ernstig arbeidsongeval in de loop van het voorgaande jaar</v>
      </c>
      <c r="D2" s="141" t="str">
        <f>IF('Info + taal-langue'!$B$2="Nederlands",'NL+ FR'!$A$63,'NL+ FR'!$B$63)</f>
        <v>1. ERNSTIGE ARBEIDSONGEVALLEN</v>
      </c>
      <c r="E2" s="70" t="str">
        <f>IF('Info + taal-langue'!$B$2="Nederlands",'NL+ FR'!$A$112,'NL+ FR'!$B$112)</f>
        <v>Meer informatie</v>
      </c>
      <c r="F2" s="20">
        <f>'Data collection'!AA5</f>
        <v>0</v>
      </c>
      <c r="G2" s="141" t="str">
        <f>IF('Info + taal-langue'!$B$2="Nederlands",'NL+ FR'!$A$63,'NL+ FR'!$B$63)</f>
        <v>1. ERNSTIGE ARBEIDSONGEVALLEN</v>
      </c>
      <c r="H2" s="50" t="str">
        <f>IF('Info + taal-langue'!$B$2="Nederlands",'NL+ FR'!$A$103,'NL+ FR'!$B$103)</f>
        <v>Meer informatie over dit knipperlicht</v>
      </c>
    </row>
    <row r="3" spans="1:9" ht="66.95" customHeight="1" x14ac:dyDescent="0.25">
      <c r="A3" s="164" t="str">
        <f>IF('Info + taal-langue'!$B$2="Nederlands",'NL+ FR'!$A$48,'NL+ FR'!$B$48)</f>
        <v>2. Afwezigheden van lange duur wegens ziekte</v>
      </c>
      <c r="B3" s="164" t="str">
        <f>IF('Info + taal-langue'!$B$2="Nederlands",'NL+ FR'!$A$23,'NL+ FR'!$B$23)</f>
        <v>Aantal werknemers die wegens ziekte afwezig geweest zijn gedurende een lange periode (meer dan 30 kalenderdagen)</v>
      </c>
      <c r="C3" s="164" t="str">
        <f>IF('Info + taal-langue'!$B$2="Nederlands",'NL+ FR'!$A$24,'NL+ FR'!$B$24)</f>
        <v>Het voorkomen van minstens één ziektegeval van lange duur in de loop van het voorgaande jaar</v>
      </c>
      <c r="D3" s="168" t="str">
        <f>IF('Info + taal-langue'!$B$2="Nederlands",'NL+ FR'!$A$64,'NL+ FR'!$B$64)</f>
        <v>2. LANGDURIGE AFWEZIGHEDEN</v>
      </c>
      <c r="E3" s="162" t="str">
        <f>IF('Info + taal-langue'!$B$2="Nederlands",'NL+ FR'!$A$112,'NL+ FR'!$B$112)</f>
        <v>Meer informatie</v>
      </c>
      <c r="F3" s="171">
        <f>'Data collection'!AA6</f>
        <v>0</v>
      </c>
      <c r="G3" s="168" t="str">
        <f>IF('Info + taal-langue'!$B$2="Nederlands",'NL+ FR'!$A$64,'NL+ FR'!$B$64)</f>
        <v>2. LANGDURIGE AFWEZIGHEDEN</v>
      </c>
      <c r="H3" s="170" t="str">
        <f>IF('Info + taal-langue'!$B$2="Nederlands",'NL+ FR'!$A$103,'NL+ FR'!$B$103)</f>
        <v>Meer informatie over dit knipperlicht</v>
      </c>
    </row>
    <row r="4" spans="1:9" ht="15.75" thickBot="1" x14ac:dyDescent="0.3">
      <c r="A4" s="165"/>
      <c r="B4" s="165"/>
      <c r="C4" s="165"/>
      <c r="D4" s="169"/>
      <c r="E4" s="163"/>
      <c r="F4" s="172"/>
      <c r="G4" s="169"/>
      <c r="H4" s="170"/>
    </row>
    <row r="5" spans="1:9" ht="65.099999999999994" customHeight="1" x14ac:dyDescent="0.25">
      <c r="A5" s="164" t="str">
        <f>IF('Info + taal-langue'!$B$2="Nederlands",'NL+ FR'!$A$49,'NL+ FR'!$B$49)</f>
        <v>3. Herhaalde kortdurende afwezigheden wegens ziekte</v>
      </c>
      <c r="B5" s="164" t="str">
        <f>IF('Info + taal-langue'!$B$2="Nederlands",'NL+ FR'!$A$25,'NL+ FR'!$B$25)</f>
        <v>Aantal werknemers dat meerdere malen (meer dan drie keer) afwezig is geweest voor kortere perioden (minder dan 30 dagen)</v>
      </c>
      <c r="C5" s="164" t="str">
        <f>IF('Info + taal-langue'!$B$2="Nederlands",'NL+ FR'!$A$26,'NL+ FR'!$B$26)</f>
        <v>Het voorkomen van dergelijk patroon van afwezigheden van korte duur (meer dan 3 keer) in de loop van het voorgaande jaar</v>
      </c>
      <c r="D5" s="168" t="str">
        <f>IF('Info + taal-langue'!$B$2="Nederlands",'NL+ FR'!$A$65,'NL+ FR'!$B$65)</f>
        <v>3. HERHAALDE KORTDURENDE AFWEZIGHEDEN</v>
      </c>
      <c r="E5" s="162" t="str">
        <f>IF('Info + taal-langue'!$B$2="Nederlands",'NL+ FR'!$A$112,'NL+ FR'!$B$112)</f>
        <v>Meer informatie</v>
      </c>
      <c r="F5" s="171">
        <f>'Data collection'!AA7</f>
        <v>0</v>
      </c>
      <c r="G5" s="168" t="str">
        <f>IF('Info + taal-langue'!$B$2="Nederlands",'NL+ FR'!$A$65,'NL+ FR'!$B$65)</f>
        <v>3. HERHAALDE KORTDURENDE AFWEZIGHEDEN</v>
      </c>
      <c r="I5" s="16"/>
    </row>
    <row r="6" spans="1:9" ht="15.75" thickBot="1" x14ac:dyDescent="0.3">
      <c r="A6" s="165"/>
      <c r="B6" s="165"/>
      <c r="C6" s="165"/>
      <c r="D6" s="169"/>
      <c r="E6" s="163"/>
      <c r="F6" s="172"/>
      <c r="G6" s="169"/>
    </row>
    <row r="7" spans="1:9" ht="23.1" customHeight="1" thickBot="1" x14ac:dyDescent="0.3">
      <c r="A7" s="164" t="str">
        <f>IF('Info + taal-langue'!$B$2="Nederlands",'NL+ FR'!$A$50,'NL+ FR'!$B$50)</f>
        <v>4. Verloop (turnover)</v>
      </c>
      <c r="B7" s="15" t="str">
        <f>IF('Info + taal-langue'!$B$2="Nederlands",'NL+ FR'!$A$27,'NL+ FR'!$B$27)</f>
        <v>Aantal nieuw aangeworven personen</v>
      </c>
      <c r="C7" s="164" t="str">
        <f>IF('Info + taal-langue'!$B$2="Nederlands",'NL+ FR'!$A$29,'NL+ FR'!$B$29)</f>
        <v>Het voorgaande jaar heeft een abnormaal verloop te zien gegeven</v>
      </c>
      <c r="D7" s="168" t="str">
        <f>IF('Info + taal-langue'!$B$2="Nederlands",'NL+ FR'!$A$66,'NL+ FR'!$B$66)</f>
        <v>4. VERLOOP</v>
      </c>
      <c r="E7" s="162" t="str">
        <f>IF('Info + taal-langue'!$B$2="Nederlands",'NL+ FR'!$A$112,'NL+ FR'!$B$112)</f>
        <v>Meer informatie</v>
      </c>
      <c r="F7" s="171">
        <f>'Data collection'!AA8</f>
        <v>0</v>
      </c>
      <c r="G7" s="168" t="str">
        <f>IF('Info + taal-langue'!$B$2="Nederlands",'NL+ FR'!$A$66,'NL+ FR'!$B$66)</f>
        <v>4. VERLOOP</v>
      </c>
    </row>
    <row r="8" spans="1:9" ht="27.95" customHeight="1" thickBot="1" x14ac:dyDescent="0.3">
      <c r="A8" s="165"/>
      <c r="B8" s="13" t="str">
        <f>IF('Info + taal-langue'!$B$2="Nederlands",'NL+ FR'!$A$28,'NL+ FR'!$B$28)</f>
        <v>Aantal personen dat de onderneming verlaten heeft</v>
      </c>
      <c r="C8" s="165"/>
      <c r="D8" s="169"/>
      <c r="E8" s="163"/>
      <c r="F8" s="172"/>
      <c r="G8" s="169"/>
    </row>
    <row r="9" spans="1:9" ht="71.099999999999994" customHeight="1" thickBot="1" x14ac:dyDescent="0.3">
      <c r="A9" s="8" t="str">
        <f>IF('Info + taal-langue'!$B$2="Nederlands",'NL+ FR'!$A$51,'NL+ FR'!$B$51)</f>
        <v>5. Interne personeelsmutaties</v>
      </c>
      <c r="B9" s="109" t="str">
        <f>IF('Info + taal-langue'!$B$2="Nederlands",'NL+ FR'!$A$30,'NL+ FR'!$B$30)</f>
        <v>Aantal interne mutaties op aanvraag van de betrokken werknemers</v>
      </c>
      <c r="C9" s="8" t="str">
        <f>IF('Info + taal-langue'!$B$2="Nederlands",'NL+ FR'!$A$31,'NL+ FR'!$B$31)</f>
        <v>Het aantal aangevraagde interne mutaties is het voorgaande jaar abnormaal hoog geweest, rekening houdend met het gevoerde personeelsbeleid inzake interne mobiliteit (op het vlak van de onderneming/van de werkeenheid)</v>
      </c>
      <c r="D9" s="141" t="str">
        <f>IF('Info + taal-langue'!$B$2="Nederlands",'NL+ FR'!$A$67,'NL+ FR'!$B$67)</f>
        <v>5. INTERNE MUTATIES</v>
      </c>
      <c r="E9" s="70" t="str">
        <f>IF('Info + taal-langue'!$B$2="Nederlands",'NL+ FR'!$A$112,'NL+ FR'!$B$112)</f>
        <v>Meer informatie</v>
      </c>
      <c r="F9" s="20">
        <f>'Data collection'!AA10</f>
        <v>0</v>
      </c>
      <c r="G9" s="141" t="str">
        <f>IF('Info + taal-langue'!$B$2="Nederlands",'NL+ FR'!$A$67,'NL+ FR'!$B$67)</f>
        <v>5. INTERNE MUTATIES</v>
      </c>
    </row>
    <row r="10" spans="1:9" ht="51" customHeight="1" thickBot="1" x14ac:dyDescent="0.3">
      <c r="A10" s="8" t="str">
        <f>IF('Info + taal-langue'!$B$2="Nederlands",'NL+ FR'!$A$52,'NL+ FR'!$B$52)</f>
        <v>6. Disciplinaire procedures n.a.v. disfunctioneren</v>
      </c>
      <c r="B10" s="109" t="str">
        <f>IF('Info + taal-langue'!$B$2="Nederlands",'NL+ FR'!$A$32,'NL+ FR'!$B$32)</f>
        <v>Aantal (interne) procedures opgestart binnen de onderneming naar aanleiding van het disfunctioneren van een werknemer</v>
      </c>
      <c r="C10" s="8" t="str">
        <f>IF('Info + taal-langue'!$B$2="Nederlands",'NL+ FR'!$A$33,'NL+ FR'!$B$33)</f>
        <v>Minstens één dergelijke procedure in de loop van het voorgaande jaar</v>
      </c>
      <c r="D10" s="141" t="str">
        <f>IF('Info + taal-langue'!$B$2="Nederlands",'NL+ FR'!$A$68,'NL+ FR'!$B$68)</f>
        <v>6. PROCEDURES</v>
      </c>
      <c r="E10" s="70" t="str">
        <f>IF('Info + taal-langue'!$B$2="Nederlands",'NL+ FR'!$A$112,'NL+ FR'!$B$112)</f>
        <v>Meer informatie</v>
      </c>
      <c r="F10" s="20">
        <f>'Data collection'!AA11</f>
        <v>0</v>
      </c>
      <c r="G10" s="141" t="str">
        <f>IF('Info + taal-langue'!$B$2="Nederlands",'NL+ FR'!$A$68,'NL+ FR'!$B$68)</f>
        <v>6. PROCEDURES</v>
      </c>
    </row>
    <row r="11" spans="1:9" ht="72.95" customHeight="1" thickBot="1" x14ac:dyDescent="0.3">
      <c r="A11" s="9" t="str">
        <f>IF('Info + taal-langue'!$B$2="Nederlands",'NL+ FR'!$A$53,'NL+ FR'!$B$53)</f>
        <v>7. Verzoeken tot een psychosociale interventie</v>
      </c>
      <c r="B11" s="14" t="str">
        <f>IF('Info + taal-langue'!$B$2="Nederlands",'NL+ FR'!$A$34,'NL+ FR'!$B$34)</f>
        <v>Het aantal formele en informele verzoeken tot een psychosociale interventie, gericht aan de vertrouwenspersoon of de 
interne/externe preventieadviseur psychosociale aspecten</v>
      </c>
      <c r="C11" s="9" t="str">
        <f>IF('Info + taal-langue'!$B$2="Nederlands",'NL+ FR'!$A$35,'NL+ FR'!$B$35)</f>
        <v>Minstens één dergelijke vraag tot interventie in de loop van het voorafgaande jaar</v>
      </c>
      <c r="D11" s="141" t="str">
        <f>IF('Info + taal-langue'!$B$2="Nederlands",'NL+ FR'!$A$69,'NL+ FR'!$B$69)</f>
        <v>7. PSYCHOSOCIALE VERZOEKEN</v>
      </c>
      <c r="E11" s="70" t="str">
        <f>IF('Info + taal-langue'!$B$2="Nederlands",'NL+ FR'!$A$112,'NL+ FR'!$B$112)</f>
        <v>Meer informatie</v>
      </c>
      <c r="F11" s="20">
        <f>'Data collection'!AA12</f>
        <v>0</v>
      </c>
      <c r="G11" s="141" t="str">
        <f>IF('Info + taal-langue'!$B$2="Nederlands",'NL+ FR'!$A$69,'NL+ FR'!$B$69)</f>
        <v>7. PSYCHOSOCIALE VERZOEKEN</v>
      </c>
    </row>
    <row r="12" spans="1:9" ht="40.700000000000003" customHeight="1" x14ac:dyDescent="0.25">
      <c r="A12" s="164" t="str">
        <f>IF('Info + taal-langue'!$B$2="Nederlands",'NL+ FR'!$A$54,'NL+ FR'!$B$54)</f>
        <v>8. (Pogingen tot) zelfdoding met een ondernemingsgebonden oorzaak</v>
      </c>
      <c r="B12" s="164" t="str">
        <f>IF('Info + taal-langue'!$B$2="Nederlands",'NL+ FR'!$A$36,'NL+ FR'!$B$36)</f>
        <v>Aantal zelfdodingen en pogingen tot zelfdoding op de werkplaats of buiten de werkplaats maar die door de collega’s of door de 
familie geweten worden aan de arbeidssituatie</v>
      </c>
      <c r="C12" s="164" t="str">
        <f>IF('Info + taal-langue'!$B$2="Nederlands",'NL+ FR'!$A$37,'NL+ FR'!$B$37)</f>
        <v>Het voorkomen van minstens één dergelijke (poging tot) zelfdoding in de loop van het voorgaande jaar</v>
      </c>
      <c r="D12" s="168" t="str">
        <f>IF('Info + taal-langue'!$B$2="Nederlands",'NL+ FR'!$A$70,'NL+ FR'!$B$70)</f>
        <v>8. ZELFDODING</v>
      </c>
      <c r="E12" s="162" t="str">
        <f>IF('Info + taal-langue'!$B$2="Nederlands",'NL+ FR'!$A$112,'NL+ FR'!$B$112)</f>
        <v>Meer informatie</v>
      </c>
      <c r="F12" s="171">
        <f>'Data collection'!AA13</f>
        <v>0</v>
      </c>
      <c r="G12" s="168" t="str">
        <f>IF('Info + taal-langue'!$B$2="Nederlands",'NL+ FR'!$A$70,'NL+ FR'!$B$70)</f>
        <v>8. ZELFDODING</v>
      </c>
    </row>
    <row r="13" spans="1:9" ht="23.1" customHeight="1" thickBot="1" x14ac:dyDescent="0.3">
      <c r="A13" s="165"/>
      <c r="B13" s="165"/>
      <c r="C13" s="165"/>
      <c r="D13" s="169"/>
      <c r="E13" s="163"/>
      <c r="F13" s="172"/>
      <c r="G13" s="169"/>
    </row>
    <row r="14" spans="1:9" ht="30.6" customHeight="1" x14ac:dyDescent="0.25">
      <c r="A14" s="164" t="str">
        <f>IF('Info + taal-langue'!$B$2="Nederlands",'NL+ FR'!$A$55,'NL+ FR'!$B$55)</f>
        <v>9. Stakingen, collectieve werkonderbrekingen en vergelijkbare acties</v>
      </c>
      <c r="B14" s="164" t="str">
        <f>IF('Info + taal-langue'!$B$2="Nederlands",'NL+ FR'!$A$38,'NL+ FR'!$B$38)</f>
        <v>Aantal stakingen en gemeenschappelijke werkonderbrekingen in het kader van een ondernemingsgebonden problematiek</v>
      </c>
      <c r="C14" s="164" t="str">
        <f>IF('Info + taal-langue'!$B$2="Nederlands",'NL+ FR'!$A$39,'NL+ FR'!$B$39)</f>
        <v>Het voorkomen van minstens één dergelijke gemeenschappelijke actie in de loop van het voorgaande jaar</v>
      </c>
      <c r="D14" s="168" t="str">
        <f>IF('Info + taal-langue'!$B$2="Nederlands",'NL+ FR'!$A$71,'NL+ FR'!$B$71)</f>
        <v>9. STAKING</v>
      </c>
      <c r="E14" s="162" t="str">
        <f>IF('Info + taal-langue'!$B$2="Nederlands",'NL+ FR'!$A$112,'NL+ FR'!$B$112)</f>
        <v>Meer informatie</v>
      </c>
      <c r="F14" s="171">
        <f>'Data collection'!AA14</f>
        <v>0</v>
      </c>
      <c r="G14" s="168" t="str">
        <f>IF('Info + taal-langue'!$B$2="Nederlands",'NL+ FR'!$A$71,'NL+ FR'!$B$71)</f>
        <v>9. STAKING</v>
      </c>
    </row>
    <row r="15" spans="1:9" ht="18.95" customHeight="1" thickBot="1" x14ac:dyDescent="0.3">
      <c r="A15" s="165"/>
      <c r="B15" s="165"/>
      <c r="C15" s="165"/>
      <c r="D15" s="169"/>
      <c r="E15" s="163"/>
      <c r="F15" s="172"/>
      <c r="G15" s="169"/>
    </row>
    <row r="16" spans="1:9" ht="30.6" customHeight="1" x14ac:dyDescent="0.25">
      <c r="A16" s="164" t="str">
        <f>IF('Info + taal-langue'!$B$2="Nederlands",'NL+ FR'!$A$56,'NL+ FR'!$B$56)</f>
        <v>10. Mogelijks schokkende gebeurtenissen voorgevallen op de arbeidsplaats</v>
      </c>
      <c r="B16" s="164" t="str">
        <f>IF('Info + taal-langue'!$B$2="Nederlands",'NL+ FR'!$A$40,'NL+ FR'!$B$40)</f>
        <v>Aantal mogelijks schokkende gebeurtenissen op de arbeidsplaats waarbij één of meerdere werknemers betrokken waren</v>
      </c>
      <c r="C16" s="164" t="str">
        <f>IF('Info + taal-langue'!$B$2="Nederlands",'NL+ FR'!$A$41,'NL+ FR'!$B$41)</f>
        <v>Het voorkomen van minstens één dergelijke gebeurtenis in de loop van het voorgaande jaar</v>
      </c>
      <c r="D16" s="168" t="str">
        <f>IF('Info + taal-langue'!$B$2="Nederlands",'NL+ FR'!$A$72,'NL+ FR'!$B$72)</f>
        <v>10. SCHOKKENDE GEBEURTENISSEN</v>
      </c>
      <c r="E16" s="162" t="str">
        <f>IF('Info + taal-langue'!$B$2="Nederlands",'NL+ FR'!$A$112,'NL+ FR'!$B$112)</f>
        <v>Meer informatie</v>
      </c>
      <c r="F16" s="171">
        <f>'Data collection'!AA15</f>
        <v>0</v>
      </c>
      <c r="G16" s="168" t="str">
        <f>IF('Info + taal-langue'!$B$2="Nederlands",'NL+ FR'!$A$72,'NL+ FR'!$B$72)</f>
        <v>10. SCHOKKENDE GEBEURTENISSEN</v>
      </c>
    </row>
    <row r="17" spans="1:7" ht="21" customHeight="1" thickBot="1" x14ac:dyDescent="0.3">
      <c r="A17" s="165"/>
      <c r="B17" s="165"/>
      <c r="C17" s="165"/>
      <c r="D17" s="169"/>
      <c r="E17" s="163"/>
      <c r="F17" s="172"/>
      <c r="G17" s="169"/>
    </row>
    <row r="18" spans="1:7" ht="30.6" customHeight="1" x14ac:dyDescent="0.25">
      <c r="A18" s="164" t="str">
        <f>IF('Info + taal-langue'!$B$2="Nederlands",'NL+ FR'!$A$57,'NL+ FR'!$B$57)</f>
        <v>11. Functioneringsproblemen ten gevolge van middelengebruik</v>
      </c>
      <c r="B18" s="164" t="str">
        <f>IF('Info + taal-langue'!$B$2="Nederlands",'NL+ FR'!$A$42,'NL+ FR'!$B$42)</f>
        <v>Aantal incidenten op de arbeidsplaats die verband houden met het gebruik van alcohol, medicatie of andere drugs</v>
      </c>
      <c r="C18" s="164" t="str">
        <f>IF('Info + taal-langue'!$B$2="Nederlands",'NL+ FR'!$A$43,'NL+ FR'!$B$43)</f>
        <v>Het voorkomen van minstens één incident als gevolg van middelengebruik in de loop van het voorgaande jaar</v>
      </c>
      <c r="D18" s="168" t="str">
        <f>IF('Info + taal-langue'!$B$2="Nederlands",'NL+ FR'!$A$73,'NL+ FR'!$B$73)</f>
        <v>11. MIDDELENGEBRUIK</v>
      </c>
      <c r="E18" s="162" t="str">
        <f>IF('Info + taal-langue'!$B$2="Nederlands",'NL+ FR'!$A$112,'NL+ FR'!$B$112)</f>
        <v>Meer informatie</v>
      </c>
      <c r="F18" s="171">
        <f>'Data collection'!AA16</f>
        <v>0</v>
      </c>
      <c r="G18" s="168" t="str">
        <f>IF('Info + taal-langue'!$B$2="Nederlands",'NL+ FR'!$A$73,'NL+ FR'!$B$73)</f>
        <v>11. MIDDELENGEBRUIK</v>
      </c>
    </row>
    <row r="19" spans="1:7" ht="18" customHeight="1" thickBot="1" x14ac:dyDescent="0.3">
      <c r="A19" s="165"/>
      <c r="B19" s="165"/>
      <c r="C19" s="165"/>
      <c r="D19" s="169"/>
      <c r="E19" s="163"/>
      <c r="F19" s="172"/>
      <c r="G19" s="169"/>
    </row>
    <row r="20" spans="1:7" ht="66" customHeight="1" thickBot="1" x14ac:dyDescent="0.3">
      <c r="A20" s="8" t="str">
        <f>IF('Info + taal-langue'!$B$2="Nederlands",'NL+ FR'!$A$58,'NL+ FR'!$B$58)</f>
        <v>12. Structuurveranderingen binnen de onderneming</v>
      </c>
      <c r="B20" s="109" t="str">
        <f>IF('Info + taal-langue'!$B$2="Nederlands",'NL+ FR'!$A$44,'NL+ FR'!$B$44)</f>
        <v>Belangrijke wijzigingen in de organisatie van de onderneming (herstructurering, fusie, overname, collectief ontslag, grootschalige wijziging van de werkorganisatie, …)</v>
      </c>
      <c r="C20" s="8" t="str">
        <f>IF('Info + taal-langue'!$B$2="Nederlands",'NL+ FR'!$A$45,'NL+ FR'!$B$45)</f>
        <v>Het voorkomen van minstens één belangrijke structuurverandering in de loop van het voorgaande jaar</v>
      </c>
      <c r="D20" s="141" t="str">
        <f>IF('Info + taal-langue'!$B$2="Nederlands",'NL+ FR'!$A$74,'NL+ FR'!$B$74)</f>
        <v>12. VERANDERING</v>
      </c>
      <c r="E20" s="70" t="str">
        <f>IF('Info + taal-langue'!$B$2="Nederlands",'NL+ FR'!$A$112,'NL+ FR'!$B$112)</f>
        <v>Meer informatie</v>
      </c>
      <c r="F20" s="20">
        <f>'Data collection'!AA17</f>
        <v>0</v>
      </c>
      <c r="G20" s="141" t="str">
        <f>IF('Info + taal-langue'!$B$2="Nederlands",'NL+ FR'!$A$74,'NL+ FR'!$B$74)</f>
        <v>12. VERANDERING</v>
      </c>
    </row>
    <row r="21" spans="1:7" ht="43.7" customHeight="1" thickBot="1" x14ac:dyDescent="0.3">
      <c r="A21" s="11"/>
      <c r="B21" s="11"/>
      <c r="C21" s="11"/>
      <c r="D21" s="11"/>
      <c r="E21" s="58"/>
      <c r="F21" s="73">
        <f>SUM(F2:F20)</f>
        <v>0</v>
      </c>
    </row>
    <row r="22" spans="1:7" ht="15.75" thickBot="1" x14ac:dyDescent="0.3"/>
    <row r="23" spans="1:7" x14ac:dyDescent="0.25">
      <c r="B23" s="1" t="str">
        <f>IF('Info + taal-langue'!$B$2="Nederlands",'NL+ FR'!$A$75,'NL+ FR'!$B$75)</f>
        <v xml:space="preserve">0,1 of 2 knipperlichten: </v>
      </c>
      <c r="C23" s="27" t="str">
        <f>IF('Info + taal-langue'!$B$2="Nederlands",'NL+ FR'!$A$81,'NL+ FR'!$B$81)</f>
        <v xml:space="preserve">3 of 4 knipperlichten: </v>
      </c>
      <c r="D23" s="4" t="str">
        <f>IF('Info + taal-langue'!$B$2="Nederlands",'NL+ FR'!$A$84,'NL+ FR'!$B$84)</f>
        <v xml:space="preserve">Meer dan 4 knipperlichten: </v>
      </c>
      <c r="E23" s="71"/>
    </row>
    <row r="24" spans="1:7" ht="30" customHeight="1" x14ac:dyDescent="0.25">
      <c r="B24" s="2" t="str">
        <f>IF('Info + taal-langue'!$B$2="Nederlands",'NL+ FR'!$A$76,'NL+ FR'!$B$76)</f>
        <v>U krijgt groen licht.</v>
      </c>
      <c r="C24" s="28" t="str">
        <f>IF('Info + taal-langue'!$B$2="Nederlands",'NL+ FR'!$A$82,'NL+ FR'!$B$82)</f>
        <v>Het is tijd om te handelen, want de situatie kan snel verergeren.</v>
      </c>
      <c r="D24" s="5" t="str">
        <f>IF('Info + taal-langue'!$B$2="Nederlands",'NL+ FR'!$A$85,'NL+ FR'!$B$85)</f>
        <v>U krijgt rood licht. De situatie is ernstig.</v>
      </c>
      <c r="E24" s="71"/>
    </row>
    <row r="25" spans="1:7" ht="63.75" x14ac:dyDescent="0.25">
      <c r="B25" s="2" t="str">
        <f>IF('Info + taal-langue'!$B$2="Nederlands",'NL+ FR'!$A$77,'NL+ FR'!$B$77)</f>
        <v>Blijf echter de evolutie van de knipperlichten opvolgen.</v>
      </c>
      <c r="C25" s="28" t="str">
        <f>IF('Info + taal-langue'!$B$2="Nederlands",'NL+ FR'!$A$83,'NL+ FR'!$B$83)</f>
        <v>Besteed prioritair aandacht aan de knipperlichten die uit de tabel naar voren komen en vul module 2 in om een duidelijker beeld 
van de situatie te bekomen en uw actieplan te kunnen opstellen.</v>
      </c>
      <c r="D25" s="5" t="str">
        <f>IF('Info + taal-langue'!$B$2="Nederlands",'NL+ FR'!$A$86,'NL+ FR'!$B$86)</f>
        <v>Vul meteen module 2 in, stel een actieplan op, leg prioriteiten vast en handel.</v>
      </c>
      <c r="E25" s="71"/>
    </row>
    <row r="26" spans="1:7" ht="25.5" x14ac:dyDescent="0.25">
      <c r="B26" s="2" t="str">
        <f>IF('Info + taal-langue'!$B$2="Nederlands",'NL+ FR'!$A$78,'NL+ FR'!$B$78)</f>
        <v>Indien u 1 of 2 Knipperlichten heeft, besteed hier dan prioritair aandacht aan.</v>
      </c>
      <c r="C26" s="29"/>
      <c r="D26" s="5" t="str">
        <f>IF('Info + taal-langue'!$B$2="Nederlands",'NL+ FR'!$A$87,'NL+ FR'!$B$87)</f>
        <v>U kunt gebruik maken van de instrumenten op de website van de FOD Werkgelegenheid, Arbeid en sociaal Overleg.</v>
      </c>
      <c r="E26" s="71"/>
    </row>
    <row r="27" spans="1:7" ht="45" customHeight="1" x14ac:dyDescent="0.25">
      <c r="B27" s="2" t="str">
        <f>IF('Info + taal-langue'!$B$2="Nederlands",'NL+ FR'!$A$79,'NL+ FR'!$B$79)</f>
        <v>Psychosociale risico’s voorkomen is belangrijk, het is een werk van elke dag.</v>
      </c>
      <c r="C27" s="29"/>
      <c r="D27" s="5" t="str">
        <f>IF('Info + taal-langue'!$B$2="Nederlands",'NL+ FR'!$A$163,'NL+ FR'!$B$163)</f>
        <v>https://www.beswic.be/nl</v>
      </c>
      <c r="E27" s="133"/>
    </row>
    <row r="28" spans="1:7" ht="33" customHeight="1" thickBot="1" x14ac:dyDescent="0.3">
      <c r="B28" s="3" t="str">
        <f>IF('Info + taal-langue'!$B$2="Nederlands",'NL+ FR'!$A$80,'NL+ FR'!$B$80)</f>
        <v>Als u de prediagnose wenst te verfijnen, kunt u module 2 invullen.</v>
      </c>
      <c r="C28" s="30"/>
      <c r="D28" s="7"/>
      <c r="E28" s="133"/>
    </row>
  </sheetData>
  <mergeCells count="49">
    <mergeCell ref="G16:G17"/>
    <mergeCell ref="A18:A19"/>
    <mergeCell ref="B18:B19"/>
    <mergeCell ref="C18:C19"/>
    <mergeCell ref="D18:D19"/>
    <mergeCell ref="E18:E19"/>
    <mergeCell ref="F18:F19"/>
    <mergeCell ref="G18:G19"/>
    <mergeCell ref="A16:A17"/>
    <mergeCell ref="B16:B17"/>
    <mergeCell ref="C16:C17"/>
    <mergeCell ref="D16:D17"/>
    <mergeCell ref="E16:E17"/>
    <mergeCell ref="F16:F17"/>
    <mergeCell ref="G12:G13"/>
    <mergeCell ref="A14:A15"/>
    <mergeCell ref="B14:B15"/>
    <mergeCell ref="C14:C15"/>
    <mergeCell ref="D14:D15"/>
    <mergeCell ref="E14:E15"/>
    <mergeCell ref="F14:F15"/>
    <mergeCell ref="G14:G15"/>
    <mergeCell ref="A12:A13"/>
    <mergeCell ref="B12:B13"/>
    <mergeCell ref="C12:C13"/>
    <mergeCell ref="D12:D13"/>
    <mergeCell ref="E12:E13"/>
    <mergeCell ref="F12:F13"/>
    <mergeCell ref="A7:A8"/>
    <mergeCell ref="C7:C8"/>
    <mergeCell ref="D7:D8"/>
    <mergeCell ref="E7:E8"/>
    <mergeCell ref="F7:F8"/>
    <mergeCell ref="G7:G8"/>
    <mergeCell ref="G3:G4"/>
    <mergeCell ref="H3:H4"/>
    <mergeCell ref="A5:A6"/>
    <mergeCell ref="B5:B6"/>
    <mergeCell ref="C5:C6"/>
    <mergeCell ref="D5:D6"/>
    <mergeCell ref="E5:E6"/>
    <mergeCell ref="F5:F6"/>
    <mergeCell ref="G5:G6"/>
    <mergeCell ref="A3:A4"/>
    <mergeCell ref="B3:B4"/>
    <mergeCell ref="C3:C4"/>
    <mergeCell ref="D3:D4"/>
    <mergeCell ref="E3:E4"/>
    <mergeCell ref="F3:F4"/>
  </mergeCells>
  <conditionalFormatting sqref="F21">
    <cfRule type="cellIs" dxfId="23" priority="2" operator="between">
      <formula>5</formula>
      <formula>12</formula>
    </cfRule>
    <cfRule type="cellIs" dxfId="22" priority="3" operator="between">
      <formula>3</formula>
      <formula>4</formula>
    </cfRule>
    <cfRule type="cellIs" dxfId="21" priority="4" operator="between">
      <formula>0</formula>
      <formula>2</formula>
    </cfRule>
  </conditionalFormatting>
  <conditionalFormatting sqref="E21">
    <cfRule type="colorScale" priority="1">
      <colorScale>
        <cfvo type="min"/>
        <cfvo type="percentile" val="50"/>
        <cfvo type="max"/>
        <color rgb="FF92D050"/>
        <color theme="5"/>
        <color rgb="FFFF0000"/>
      </colorScale>
    </cfRule>
  </conditionalFormatting>
  <hyperlinks>
    <hyperlink ref="H2" location="Interpretatie_N!A1" display="Interpretatie_N!A1"/>
    <hyperlink ref="H3" location="Interpretatie_N!A5" display="Interpretatie_N!A5"/>
    <hyperlink ref="H4" location="Interpretatie_N!A5" display="Interpretatie_N!A5"/>
    <hyperlink ref="E2" location="Interpretation!A2" display="Interpretation!A2"/>
    <hyperlink ref="E3" location="Interpretation!A4" display="Interpretation!A4"/>
    <hyperlink ref="E4" location="Interpretation!A4" display="Interpretation!A4"/>
    <hyperlink ref="E6" location="Interpretation!A5" display="Interpretation!A5"/>
    <hyperlink ref="E8" location="Interpretation!A6" display="Interpretation!A6"/>
    <hyperlink ref="E10" location="Interpretation!A10" display="Interpretation!A10"/>
    <hyperlink ref="E11" location="Interpretation!A11" display="Interpretation!A11"/>
    <hyperlink ref="E12" location="Interpretation!A12" display="Interpretation!A12"/>
    <hyperlink ref="E13" location="Interpretation!A12" display="Interpretation!A12"/>
    <hyperlink ref="E15" location="Interpretation!A13" display="Interpretation!A13"/>
    <hyperlink ref="E16" location="Interpretation!A14" display="Interpretation!A14"/>
    <hyperlink ref="E17" location="Interpretation!A14" display="Interpretation!A14"/>
    <hyperlink ref="E18" location="Interpretation!A15" display="Interpretation!A15"/>
    <hyperlink ref="E19" location="Interpretation!A15" display="Interpretation!A15"/>
    <hyperlink ref="E20" location="Interpretation!A16" display="Interpretation!A16"/>
    <hyperlink ref="E9" location="Interpretation!A9" display="Interpretation!A9"/>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28"/>
  <sheetViews>
    <sheetView showGridLines="0" topLeftCell="A10" workbookViewId="0">
      <pane xSplit="1" topLeftCell="D1" activePane="topRight" state="frozen"/>
      <selection pane="topRight" activeCell="G2" sqref="G2:G20"/>
    </sheetView>
  </sheetViews>
  <sheetFormatPr defaultColWidth="8.85546875" defaultRowHeight="15" x14ac:dyDescent="0.25"/>
  <cols>
    <col min="1" max="1" width="26.28515625" style="6" customWidth="1"/>
    <col min="2" max="2" width="41.140625" style="6" customWidth="1"/>
    <col min="3" max="4" width="49.7109375" style="6" customWidth="1"/>
    <col min="5" max="5" width="30.7109375" style="128" customWidth="1"/>
    <col min="6" max="6" width="11.28515625" style="16" customWidth="1"/>
    <col min="7" max="7" width="45" style="16" customWidth="1"/>
    <col min="8" max="8" width="41" hidden="1" customWidth="1"/>
  </cols>
  <sheetData>
    <row r="1" spans="1:9" ht="27" customHeight="1" thickBot="1" x14ac:dyDescent="0.3">
      <c r="A1" s="91" t="s">
        <v>131</v>
      </c>
      <c r="B1" s="91" t="str">
        <f>IF('Info + taal-langue'!B2="Nederlands",'NL+ FR'!A6,'NL+ FR'!B6)</f>
        <v>Aantallen</v>
      </c>
      <c r="C1" s="91" t="str">
        <f>IF('Info + taal-langue'!$B$2="Nederlands",'NL+ FR'!$A$7,'NL+ FR'!$B$7)</f>
        <v>Criterium</v>
      </c>
      <c r="D1" s="88" t="str">
        <f>IF('Info + taal-langue'!$B$2="Nederlands",'NL+ FR'!$A$141,'NL+ FR'!$B$141)</f>
        <v>Aanpassing criterium</v>
      </c>
      <c r="E1" s="57"/>
      <c r="F1" s="21" t="str">
        <f>IF('Info + taal-langue'!$B$2="Nederlands",'NL+ FR'!$A$8,'NL+ FR'!$B$8)</f>
        <v>NEE=0 JA=1</v>
      </c>
      <c r="G1" s="87" t="str">
        <f>IF('Info + taal-langue'!$B$2="Nederlands",'NL+ FR'!$A$62,'NL+ FR'!$B$62)</f>
        <v>Bespreking thema</v>
      </c>
    </row>
    <row r="2" spans="1:9" ht="32.1" customHeight="1" thickBot="1" x14ac:dyDescent="0.3">
      <c r="A2" s="8" t="str">
        <f>IF('Info + taal-langue'!$B$2="Nederlands",'NL+ FR'!$A$47,'NL+ FR'!$B$47)</f>
        <v>1. Ernstige arbeidsongevallen</v>
      </c>
      <c r="B2" s="8" t="str">
        <f>IF('Info + taal-langue'!$B$2="Nederlands",'NL+ FR'!$A$21,'NL+ FR'!$B$21)</f>
        <v>Aantal arbeidsongevallen die beschouwd worden als ernstig</v>
      </c>
      <c r="C2" s="8" t="str">
        <f>IF('Info + taal-langue'!$B$2="Nederlands",'NL+ FR'!$A$22,'NL+ FR'!$B$22)</f>
        <v>Het voorkomen van minstens één ernstig arbeidsongeval in de loop van het voorgaande jaar</v>
      </c>
      <c r="D2" s="141" t="str">
        <f>IF('Info + taal-langue'!$B$2="Nederlands",'NL+ FR'!$A$63,'NL+ FR'!$B$63)</f>
        <v>1. ERNSTIGE ARBEIDSONGEVALLEN</v>
      </c>
      <c r="E2" s="70" t="str">
        <f>IF('Info + taal-langue'!$B$2="Nederlands",'NL+ FR'!$A$112,'NL+ FR'!$B$112)</f>
        <v>Meer informatie</v>
      </c>
      <c r="F2" s="20">
        <f>'Data collection'!AB5</f>
        <v>0</v>
      </c>
      <c r="G2" s="141" t="str">
        <f>IF('Info + taal-langue'!$B$2="Nederlands",'NL+ FR'!$A$63,'NL+ FR'!$B$63)</f>
        <v>1. ERNSTIGE ARBEIDSONGEVALLEN</v>
      </c>
      <c r="H2" s="50" t="str">
        <f>IF('Info + taal-langue'!$B$2="Nederlands",'NL+ FR'!$A$103,'NL+ FR'!$B$103)</f>
        <v>Meer informatie over dit knipperlicht</v>
      </c>
    </row>
    <row r="3" spans="1:9" ht="66.95" customHeight="1" x14ac:dyDescent="0.25">
      <c r="A3" s="164" t="str">
        <f>IF('Info + taal-langue'!$B$2="Nederlands",'NL+ FR'!$A$48,'NL+ FR'!$B$48)</f>
        <v>2. Afwezigheden van lange duur wegens ziekte</v>
      </c>
      <c r="B3" s="164" t="str">
        <f>IF('Info + taal-langue'!$B$2="Nederlands",'NL+ FR'!$A$23,'NL+ FR'!$B$23)</f>
        <v>Aantal werknemers die wegens ziekte afwezig geweest zijn gedurende een lange periode (meer dan 30 kalenderdagen)</v>
      </c>
      <c r="C3" s="164" t="str">
        <f>IF('Info + taal-langue'!$B$2="Nederlands",'NL+ FR'!$A$24,'NL+ FR'!$B$24)</f>
        <v>Het voorkomen van minstens één ziektegeval van lange duur in de loop van het voorgaande jaar</v>
      </c>
      <c r="D3" s="168" t="str">
        <f>IF('Info + taal-langue'!$B$2="Nederlands",'NL+ FR'!$A$64,'NL+ FR'!$B$64)</f>
        <v>2. LANGDURIGE AFWEZIGHEDEN</v>
      </c>
      <c r="E3" s="162" t="str">
        <f>IF('Info + taal-langue'!$B$2="Nederlands",'NL+ FR'!$A$112,'NL+ FR'!$B$112)</f>
        <v>Meer informatie</v>
      </c>
      <c r="F3" s="171">
        <f>'Data collection'!AB6</f>
        <v>0</v>
      </c>
      <c r="G3" s="168" t="str">
        <f>IF('Info + taal-langue'!$B$2="Nederlands",'NL+ FR'!$A$64,'NL+ FR'!$B$64)</f>
        <v>2. LANGDURIGE AFWEZIGHEDEN</v>
      </c>
      <c r="H3" s="170" t="str">
        <f>IF('Info + taal-langue'!$B$2="Nederlands",'NL+ FR'!$A$103,'NL+ FR'!$B$103)</f>
        <v>Meer informatie over dit knipperlicht</v>
      </c>
    </row>
    <row r="4" spans="1:9" ht="15.75" thickBot="1" x14ac:dyDescent="0.3">
      <c r="A4" s="165"/>
      <c r="B4" s="165"/>
      <c r="C4" s="165"/>
      <c r="D4" s="169"/>
      <c r="E4" s="163"/>
      <c r="F4" s="172"/>
      <c r="G4" s="169"/>
      <c r="H4" s="170"/>
    </row>
    <row r="5" spans="1:9" ht="65.099999999999994" customHeight="1" x14ac:dyDescent="0.25">
      <c r="A5" s="164" t="str">
        <f>IF('Info + taal-langue'!$B$2="Nederlands",'NL+ FR'!$A$49,'NL+ FR'!$B$49)</f>
        <v>3. Herhaalde kortdurende afwezigheden wegens ziekte</v>
      </c>
      <c r="B5" s="164" t="str">
        <f>IF('Info + taal-langue'!$B$2="Nederlands",'NL+ FR'!$A$25,'NL+ FR'!$B$25)</f>
        <v>Aantal werknemers dat meerdere malen (meer dan drie keer) afwezig is geweest voor kortere perioden (minder dan 30 dagen)</v>
      </c>
      <c r="C5" s="164" t="str">
        <f>IF('Info + taal-langue'!$B$2="Nederlands",'NL+ FR'!$A$26,'NL+ FR'!$B$26)</f>
        <v>Het voorkomen van dergelijk patroon van afwezigheden van korte duur (meer dan 3 keer) in de loop van het voorgaande jaar</v>
      </c>
      <c r="D5" s="168" t="str">
        <f>IF('Info + taal-langue'!$B$2="Nederlands",'NL+ FR'!$A$65,'NL+ FR'!$B$65)</f>
        <v>3. HERHAALDE KORTDURENDE AFWEZIGHEDEN</v>
      </c>
      <c r="E5" s="162" t="str">
        <f>IF('Info + taal-langue'!$B$2="Nederlands",'NL+ FR'!$A$112,'NL+ FR'!$B$112)</f>
        <v>Meer informatie</v>
      </c>
      <c r="F5" s="171">
        <f>'Data collection'!AB7</f>
        <v>0</v>
      </c>
      <c r="G5" s="168" t="str">
        <f>IF('Info + taal-langue'!$B$2="Nederlands",'NL+ FR'!$A$65,'NL+ FR'!$B$65)</f>
        <v>3. HERHAALDE KORTDURENDE AFWEZIGHEDEN</v>
      </c>
      <c r="I5" s="16"/>
    </row>
    <row r="6" spans="1:9" ht="15.75" thickBot="1" x14ac:dyDescent="0.3">
      <c r="A6" s="165"/>
      <c r="B6" s="165"/>
      <c r="C6" s="165"/>
      <c r="D6" s="169"/>
      <c r="E6" s="163"/>
      <c r="F6" s="172"/>
      <c r="G6" s="169"/>
    </row>
    <row r="7" spans="1:9" ht="23.1" customHeight="1" thickBot="1" x14ac:dyDescent="0.3">
      <c r="A7" s="164" t="str">
        <f>IF('Info + taal-langue'!$B$2="Nederlands",'NL+ FR'!$A$50,'NL+ FR'!$B$50)</f>
        <v>4. Verloop (turnover)</v>
      </c>
      <c r="B7" s="15" t="str">
        <f>IF('Info + taal-langue'!$B$2="Nederlands",'NL+ FR'!$A$27,'NL+ FR'!$B$27)</f>
        <v>Aantal nieuw aangeworven personen</v>
      </c>
      <c r="C7" s="164" t="str">
        <f>IF('Info + taal-langue'!$B$2="Nederlands",'NL+ FR'!$A$29,'NL+ FR'!$B$29)</f>
        <v>Het voorgaande jaar heeft een abnormaal verloop te zien gegeven</v>
      </c>
      <c r="D7" s="168" t="str">
        <f>IF('Info + taal-langue'!$B$2="Nederlands",'NL+ FR'!$A$66,'NL+ FR'!$B$66)</f>
        <v>4. VERLOOP</v>
      </c>
      <c r="E7" s="162" t="str">
        <f>IF('Info + taal-langue'!$B$2="Nederlands",'NL+ FR'!$A$112,'NL+ FR'!$B$112)</f>
        <v>Meer informatie</v>
      </c>
      <c r="F7" s="171">
        <f>'Data collection'!AB8</f>
        <v>0</v>
      </c>
      <c r="G7" s="168" t="str">
        <f>IF('Info + taal-langue'!$B$2="Nederlands",'NL+ FR'!$A$66,'NL+ FR'!$B$66)</f>
        <v>4. VERLOOP</v>
      </c>
    </row>
    <row r="8" spans="1:9" ht="27.95" customHeight="1" thickBot="1" x14ac:dyDescent="0.3">
      <c r="A8" s="165"/>
      <c r="B8" s="13" t="str">
        <f>IF('Info + taal-langue'!$B$2="Nederlands",'NL+ FR'!$A$28,'NL+ FR'!$B$28)</f>
        <v>Aantal personen dat de onderneming verlaten heeft</v>
      </c>
      <c r="C8" s="165"/>
      <c r="D8" s="169"/>
      <c r="E8" s="163"/>
      <c r="F8" s="172"/>
      <c r="G8" s="169"/>
    </row>
    <row r="9" spans="1:9" ht="71.099999999999994" customHeight="1" thickBot="1" x14ac:dyDescent="0.3">
      <c r="A9" s="8" t="str">
        <f>IF('Info + taal-langue'!$B$2="Nederlands",'NL+ FR'!$A$51,'NL+ FR'!$B$51)</f>
        <v>5. Interne personeelsmutaties</v>
      </c>
      <c r="B9" s="109" t="str">
        <f>IF('Info + taal-langue'!$B$2="Nederlands",'NL+ FR'!$A$30,'NL+ FR'!$B$30)</f>
        <v>Aantal interne mutaties op aanvraag van de betrokken werknemers</v>
      </c>
      <c r="C9" s="8" t="str">
        <f>IF('Info + taal-langue'!$B$2="Nederlands",'NL+ FR'!$A$31,'NL+ FR'!$B$31)</f>
        <v>Het aantal aangevraagde interne mutaties is het voorgaande jaar abnormaal hoog geweest, rekening houdend met het gevoerde personeelsbeleid inzake interne mobiliteit (op het vlak van de onderneming/van de werkeenheid)</v>
      </c>
      <c r="D9" s="141" t="str">
        <f>IF('Info + taal-langue'!$B$2="Nederlands",'NL+ FR'!$A$67,'NL+ FR'!$B$67)</f>
        <v>5. INTERNE MUTATIES</v>
      </c>
      <c r="E9" s="70" t="str">
        <f>IF('Info + taal-langue'!$B$2="Nederlands",'NL+ FR'!$A$112,'NL+ FR'!$B$112)</f>
        <v>Meer informatie</v>
      </c>
      <c r="F9" s="20">
        <f>'Data collection'!AB10</f>
        <v>0</v>
      </c>
      <c r="G9" s="141" t="str">
        <f>IF('Info + taal-langue'!$B$2="Nederlands",'NL+ FR'!$A$67,'NL+ FR'!$B$67)</f>
        <v>5. INTERNE MUTATIES</v>
      </c>
    </row>
    <row r="10" spans="1:9" ht="51" customHeight="1" thickBot="1" x14ac:dyDescent="0.3">
      <c r="A10" s="8" t="str">
        <f>IF('Info + taal-langue'!$B$2="Nederlands",'NL+ FR'!$A$52,'NL+ FR'!$B$52)</f>
        <v>6. Disciplinaire procedures n.a.v. disfunctioneren</v>
      </c>
      <c r="B10" s="109" t="str">
        <f>IF('Info + taal-langue'!$B$2="Nederlands",'NL+ FR'!$A$32,'NL+ FR'!$B$32)</f>
        <v>Aantal (interne) procedures opgestart binnen de onderneming naar aanleiding van het disfunctioneren van een werknemer</v>
      </c>
      <c r="C10" s="8" t="str">
        <f>IF('Info + taal-langue'!$B$2="Nederlands",'NL+ FR'!$A$33,'NL+ FR'!$B$33)</f>
        <v>Minstens één dergelijke procedure in de loop van het voorgaande jaar</v>
      </c>
      <c r="D10" s="141" t="str">
        <f>IF('Info + taal-langue'!$B$2="Nederlands",'NL+ FR'!$A$68,'NL+ FR'!$B$68)</f>
        <v>6. PROCEDURES</v>
      </c>
      <c r="E10" s="70" t="str">
        <f>IF('Info + taal-langue'!$B$2="Nederlands",'NL+ FR'!$A$112,'NL+ FR'!$B$112)</f>
        <v>Meer informatie</v>
      </c>
      <c r="F10" s="20">
        <f>'Data collection'!AB11</f>
        <v>0</v>
      </c>
      <c r="G10" s="141" t="str">
        <f>IF('Info + taal-langue'!$B$2="Nederlands",'NL+ FR'!$A$68,'NL+ FR'!$B$68)</f>
        <v>6. PROCEDURES</v>
      </c>
    </row>
    <row r="11" spans="1:9" ht="72.95" customHeight="1" thickBot="1" x14ac:dyDescent="0.3">
      <c r="A11" s="9" t="str">
        <f>IF('Info + taal-langue'!$B$2="Nederlands",'NL+ FR'!$A$53,'NL+ FR'!$B$53)</f>
        <v>7. Verzoeken tot een psychosociale interventie</v>
      </c>
      <c r="B11" s="14" t="str">
        <f>IF('Info + taal-langue'!$B$2="Nederlands",'NL+ FR'!$A$34,'NL+ FR'!$B$34)</f>
        <v>Het aantal formele en informele verzoeken tot een psychosociale interventie, gericht aan de vertrouwenspersoon of de 
interne/externe preventieadviseur psychosociale aspecten</v>
      </c>
      <c r="C11" s="9" t="str">
        <f>IF('Info + taal-langue'!$B$2="Nederlands",'NL+ FR'!$A$35,'NL+ FR'!$B$35)</f>
        <v>Minstens één dergelijke vraag tot interventie in de loop van het voorafgaande jaar</v>
      </c>
      <c r="D11" s="141" t="str">
        <f>IF('Info + taal-langue'!$B$2="Nederlands",'NL+ FR'!$A$69,'NL+ FR'!$B$69)</f>
        <v>7. PSYCHOSOCIALE VERZOEKEN</v>
      </c>
      <c r="E11" s="70" t="str">
        <f>IF('Info + taal-langue'!$B$2="Nederlands",'NL+ FR'!$A$112,'NL+ FR'!$B$112)</f>
        <v>Meer informatie</v>
      </c>
      <c r="F11" s="20">
        <f>'Data collection'!AB12</f>
        <v>0</v>
      </c>
      <c r="G11" s="141" t="str">
        <f>IF('Info + taal-langue'!$B$2="Nederlands",'NL+ FR'!$A$69,'NL+ FR'!$B$69)</f>
        <v>7. PSYCHOSOCIALE VERZOEKEN</v>
      </c>
    </row>
    <row r="12" spans="1:9" ht="40.700000000000003" customHeight="1" x14ac:dyDescent="0.25">
      <c r="A12" s="164" t="str">
        <f>IF('Info + taal-langue'!$B$2="Nederlands",'NL+ FR'!$A$54,'NL+ FR'!$B$54)</f>
        <v>8. (Pogingen tot) zelfdoding met een ondernemingsgebonden oorzaak</v>
      </c>
      <c r="B12" s="164" t="str">
        <f>IF('Info + taal-langue'!$B$2="Nederlands",'NL+ FR'!$A$36,'NL+ FR'!$B$36)</f>
        <v>Aantal zelfdodingen en pogingen tot zelfdoding op de werkplaats of buiten de werkplaats maar die door de collega’s of door de 
familie geweten worden aan de arbeidssituatie</v>
      </c>
      <c r="C12" s="164" t="str">
        <f>IF('Info + taal-langue'!$B$2="Nederlands",'NL+ FR'!$A$37,'NL+ FR'!$B$37)</f>
        <v>Het voorkomen van minstens één dergelijke (poging tot) zelfdoding in de loop van het voorgaande jaar</v>
      </c>
      <c r="D12" s="168" t="str">
        <f>IF('Info + taal-langue'!$B$2="Nederlands",'NL+ FR'!$A$70,'NL+ FR'!$B$70)</f>
        <v>8. ZELFDODING</v>
      </c>
      <c r="E12" s="162" t="str">
        <f>IF('Info + taal-langue'!$B$2="Nederlands",'NL+ FR'!$A$112,'NL+ FR'!$B$112)</f>
        <v>Meer informatie</v>
      </c>
      <c r="F12" s="171">
        <f>'Data collection'!AB13</f>
        <v>0</v>
      </c>
      <c r="G12" s="168" t="str">
        <f>IF('Info + taal-langue'!$B$2="Nederlands",'NL+ FR'!$A$70,'NL+ FR'!$B$70)</f>
        <v>8. ZELFDODING</v>
      </c>
    </row>
    <row r="13" spans="1:9" ht="23.1" customHeight="1" thickBot="1" x14ac:dyDescent="0.3">
      <c r="A13" s="165"/>
      <c r="B13" s="165"/>
      <c r="C13" s="165"/>
      <c r="D13" s="169"/>
      <c r="E13" s="163"/>
      <c r="F13" s="172"/>
      <c r="G13" s="169"/>
    </row>
    <row r="14" spans="1:9" ht="30.6" customHeight="1" x14ac:dyDescent="0.25">
      <c r="A14" s="164" t="str">
        <f>IF('Info + taal-langue'!$B$2="Nederlands",'NL+ FR'!$A$55,'NL+ FR'!$B$55)</f>
        <v>9. Stakingen, collectieve werkonderbrekingen en vergelijkbare acties</v>
      </c>
      <c r="B14" s="164" t="str">
        <f>IF('Info + taal-langue'!$B$2="Nederlands",'NL+ FR'!$A$38,'NL+ FR'!$B$38)</f>
        <v>Aantal stakingen en gemeenschappelijke werkonderbrekingen in het kader van een ondernemingsgebonden problematiek</v>
      </c>
      <c r="C14" s="164" t="str">
        <f>IF('Info + taal-langue'!$B$2="Nederlands",'NL+ FR'!$A$39,'NL+ FR'!$B$39)</f>
        <v>Het voorkomen van minstens één dergelijke gemeenschappelijke actie in de loop van het voorgaande jaar</v>
      </c>
      <c r="D14" s="168" t="str">
        <f>IF('Info + taal-langue'!$B$2="Nederlands",'NL+ FR'!$A$71,'NL+ FR'!$B$71)</f>
        <v>9. STAKING</v>
      </c>
      <c r="E14" s="162" t="str">
        <f>IF('Info + taal-langue'!$B$2="Nederlands",'NL+ FR'!$A$112,'NL+ FR'!$B$112)</f>
        <v>Meer informatie</v>
      </c>
      <c r="F14" s="171">
        <f>'Data collection'!AB14</f>
        <v>0</v>
      </c>
      <c r="G14" s="168" t="str">
        <f>IF('Info + taal-langue'!$B$2="Nederlands",'NL+ FR'!$A$71,'NL+ FR'!$B$71)</f>
        <v>9. STAKING</v>
      </c>
    </row>
    <row r="15" spans="1:9" ht="18.95" customHeight="1" thickBot="1" x14ac:dyDescent="0.3">
      <c r="A15" s="165"/>
      <c r="B15" s="165"/>
      <c r="C15" s="165"/>
      <c r="D15" s="169"/>
      <c r="E15" s="163"/>
      <c r="F15" s="172"/>
      <c r="G15" s="169"/>
    </row>
    <row r="16" spans="1:9" ht="30.6" customHeight="1" x14ac:dyDescent="0.25">
      <c r="A16" s="164" t="str">
        <f>IF('Info + taal-langue'!$B$2="Nederlands",'NL+ FR'!$A$56,'NL+ FR'!$B$56)</f>
        <v>10. Mogelijks schokkende gebeurtenissen voorgevallen op de arbeidsplaats</v>
      </c>
      <c r="B16" s="164" t="str">
        <f>IF('Info + taal-langue'!$B$2="Nederlands",'NL+ FR'!$A$40,'NL+ FR'!$B$40)</f>
        <v>Aantal mogelijks schokkende gebeurtenissen op de arbeidsplaats waarbij één of meerdere werknemers betrokken waren</v>
      </c>
      <c r="C16" s="164" t="str">
        <f>IF('Info + taal-langue'!$B$2="Nederlands",'NL+ FR'!$A$41,'NL+ FR'!$B$41)</f>
        <v>Het voorkomen van minstens één dergelijke gebeurtenis in de loop van het voorgaande jaar</v>
      </c>
      <c r="D16" s="168" t="str">
        <f>IF('Info + taal-langue'!$B$2="Nederlands",'NL+ FR'!$A$72,'NL+ FR'!$B$72)</f>
        <v>10. SCHOKKENDE GEBEURTENISSEN</v>
      </c>
      <c r="E16" s="162" t="str">
        <f>IF('Info + taal-langue'!$B$2="Nederlands",'NL+ FR'!$A$112,'NL+ FR'!$B$112)</f>
        <v>Meer informatie</v>
      </c>
      <c r="F16" s="171">
        <f>'Data collection'!AB15</f>
        <v>0</v>
      </c>
      <c r="G16" s="168" t="str">
        <f>IF('Info + taal-langue'!$B$2="Nederlands",'NL+ FR'!$A$72,'NL+ FR'!$B$72)</f>
        <v>10. SCHOKKENDE GEBEURTENISSEN</v>
      </c>
    </row>
    <row r="17" spans="1:7" ht="21" customHeight="1" thickBot="1" x14ac:dyDescent="0.3">
      <c r="A17" s="165"/>
      <c r="B17" s="165"/>
      <c r="C17" s="165"/>
      <c r="D17" s="169"/>
      <c r="E17" s="163"/>
      <c r="F17" s="172"/>
      <c r="G17" s="169"/>
    </row>
    <row r="18" spans="1:7" ht="30.6" customHeight="1" x14ac:dyDescent="0.25">
      <c r="A18" s="164" t="str">
        <f>IF('Info + taal-langue'!$B$2="Nederlands",'NL+ FR'!$A$57,'NL+ FR'!$B$57)</f>
        <v>11. Functioneringsproblemen ten gevolge van middelengebruik</v>
      </c>
      <c r="B18" s="164" t="str">
        <f>IF('Info + taal-langue'!$B$2="Nederlands",'NL+ FR'!$A$42,'NL+ FR'!$B$42)</f>
        <v>Aantal incidenten op de arbeidsplaats die verband houden met het gebruik van alcohol, medicatie of andere drugs</v>
      </c>
      <c r="C18" s="164" t="str">
        <f>IF('Info + taal-langue'!$B$2="Nederlands",'NL+ FR'!$A$43,'NL+ FR'!$B$43)</f>
        <v>Het voorkomen van minstens één incident als gevolg van middelengebruik in de loop van het voorgaande jaar</v>
      </c>
      <c r="D18" s="168" t="str">
        <f>IF('Info + taal-langue'!$B$2="Nederlands",'NL+ FR'!$A$73,'NL+ FR'!$B$73)</f>
        <v>11. MIDDELENGEBRUIK</v>
      </c>
      <c r="E18" s="162" t="str">
        <f>IF('Info + taal-langue'!$B$2="Nederlands",'NL+ FR'!$A$112,'NL+ FR'!$B$112)</f>
        <v>Meer informatie</v>
      </c>
      <c r="F18" s="171">
        <f>'Data collection'!AB16</f>
        <v>0</v>
      </c>
      <c r="G18" s="168" t="str">
        <f>IF('Info + taal-langue'!$B$2="Nederlands",'NL+ FR'!$A$73,'NL+ FR'!$B$73)</f>
        <v>11. MIDDELENGEBRUIK</v>
      </c>
    </row>
    <row r="19" spans="1:7" ht="18" customHeight="1" thickBot="1" x14ac:dyDescent="0.3">
      <c r="A19" s="165"/>
      <c r="B19" s="165"/>
      <c r="C19" s="165"/>
      <c r="D19" s="169"/>
      <c r="E19" s="163"/>
      <c r="F19" s="172"/>
      <c r="G19" s="169"/>
    </row>
    <row r="20" spans="1:7" ht="66" customHeight="1" thickBot="1" x14ac:dyDescent="0.3">
      <c r="A20" s="8" t="str">
        <f>IF('Info + taal-langue'!$B$2="Nederlands",'NL+ FR'!$A$58,'NL+ FR'!$B$58)</f>
        <v>12. Structuurveranderingen binnen de onderneming</v>
      </c>
      <c r="B20" s="109" t="str">
        <f>IF('Info + taal-langue'!$B$2="Nederlands",'NL+ FR'!$A$44,'NL+ FR'!$B$44)</f>
        <v>Belangrijke wijzigingen in de organisatie van de onderneming (herstructurering, fusie, overname, collectief ontslag, grootschalige wijziging van de werkorganisatie, …)</v>
      </c>
      <c r="C20" s="8" t="str">
        <f>IF('Info + taal-langue'!$B$2="Nederlands",'NL+ FR'!$A$45,'NL+ FR'!$B$45)</f>
        <v>Het voorkomen van minstens één belangrijke structuurverandering in de loop van het voorgaande jaar</v>
      </c>
      <c r="D20" s="141" t="str">
        <f>IF('Info + taal-langue'!$B$2="Nederlands",'NL+ FR'!$A$74,'NL+ FR'!$B$74)</f>
        <v>12. VERANDERING</v>
      </c>
      <c r="E20" s="70" t="str">
        <f>IF('Info + taal-langue'!$B$2="Nederlands",'NL+ FR'!$A$112,'NL+ FR'!$B$112)</f>
        <v>Meer informatie</v>
      </c>
      <c r="F20" s="20">
        <f>'Data collection'!AB17</f>
        <v>0</v>
      </c>
      <c r="G20" s="141" t="str">
        <f>IF('Info + taal-langue'!$B$2="Nederlands",'NL+ FR'!$A$74,'NL+ FR'!$B$74)</f>
        <v>12. VERANDERING</v>
      </c>
    </row>
    <row r="21" spans="1:7" ht="43.7" customHeight="1" thickBot="1" x14ac:dyDescent="0.3">
      <c r="A21" s="11"/>
      <c r="B21" s="11"/>
      <c r="C21" s="11"/>
      <c r="D21" s="11"/>
      <c r="E21" s="58"/>
      <c r="F21" s="73">
        <f>SUM(F2:F20)</f>
        <v>0</v>
      </c>
    </row>
    <row r="22" spans="1:7" ht="15.75" thickBot="1" x14ac:dyDescent="0.3"/>
    <row r="23" spans="1:7" x14ac:dyDescent="0.25">
      <c r="B23" s="1" t="str">
        <f>IF('Info + taal-langue'!$B$2="Nederlands",'NL+ FR'!$A$75,'NL+ FR'!$B$75)</f>
        <v xml:space="preserve">0,1 of 2 knipperlichten: </v>
      </c>
      <c r="C23" s="27" t="str">
        <f>IF('Info + taal-langue'!$B$2="Nederlands",'NL+ FR'!$A$81,'NL+ FR'!$B$81)</f>
        <v xml:space="preserve">3 of 4 knipperlichten: </v>
      </c>
      <c r="D23" s="4" t="str">
        <f>IF('Info + taal-langue'!$B$2="Nederlands",'NL+ FR'!$A$84,'NL+ FR'!$B$84)</f>
        <v xml:space="preserve">Meer dan 4 knipperlichten: </v>
      </c>
      <c r="E23" s="71"/>
    </row>
    <row r="24" spans="1:7" ht="30" customHeight="1" x14ac:dyDescent="0.25">
      <c r="B24" s="2" t="str">
        <f>IF('Info + taal-langue'!$B$2="Nederlands",'NL+ FR'!$A$76,'NL+ FR'!$B$76)</f>
        <v>U krijgt groen licht.</v>
      </c>
      <c r="C24" s="28" t="str">
        <f>IF('Info + taal-langue'!$B$2="Nederlands",'NL+ FR'!$A$82,'NL+ FR'!$B$82)</f>
        <v>Het is tijd om te handelen, want de situatie kan snel verergeren.</v>
      </c>
      <c r="D24" s="5" t="str">
        <f>IF('Info + taal-langue'!$B$2="Nederlands",'NL+ FR'!$A$85,'NL+ FR'!$B$85)</f>
        <v>U krijgt rood licht. De situatie is ernstig.</v>
      </c>
      <c r="E24" s="71"/>
    </row>
    <row r="25" spans="1:7" ht="63.75" x14ac:dyDescent="0.25">
      <c r="B25" s="2" t="str">
        <f>IF('Info + taal-langue'!$B$2="Nederlands",'NL+ FR'!$A$77,'NL+ FR'!$B$77)</f>
        <v>Blijf echter de evolutie van de knipperlichten opvolgen.</v>
      </c>
      <c r="C25" s="28" t="str">
        <f>IF('Info + taal-langue'!$B$2="Nederlands",'NL+ FR'!$A$83,'NL+ FR'!$B$83)</f>
        <v>Besteed prioritair aandacht aan de knipperlichten die uit de tabel naar voren komen en vul module 2 in om een duidelijker beeld 
van de situatie te bekomen en uw actieplan te kunnen opstellen.</v>
      </c>
      <c r="D25" s="5" t="str">
        <f>IF('Info + taal-langue'!$B$2="Nederlands",'NL+ FR'!$A$86,'NL+ FR'!$B$86)</f>
        <v>Vul meteen module 2 in, stel een actieplan op, leg prioriteiten vast en handel.</v>
      </c>
      <c r="E25" s="71"/>
    </row>
    <row r="26" spans="1:7" ht="25.5" x14ac:dyDescent="0.25">
      <c r="B26" s="2" t="str">
        <f>IF('Info + taal-langue'!$B$2="Nederlands",'NL+ FR'!$A$78,'NL+ FR'!$B$78)</f>
        <v>Indien u 1 of 2 Knipperlichten heeft, besteed hier dan prioritair aandacht aan.</v>
      </c>
      <c r="C26" s="29"/>
      <c r="D26" s="5" t="str">
        <f>IF('Info + taal-langue'!$B$2="Nederlands",'NL+ FR'!$A$87,'NL+ FR'!$B$87)</f>
        <v>U kunt gebruik maken van de instrumenten op de website van de FOD Werkgelegenheid, Arbeid en sociaal Overleg.</v>
      </c>
      <c r="E26" s="71"/>
    </row>
    <row r="27" spans="1:7" ht="45" customHeight="1" x14ac:dyDescent="0.25">
      <c r="B27" s="2" t="str">
        <f>IF('Info + taal-langue'!$B$2="Nederlands",'NL+ FR'!$A$79,'NL+ FR'!$B$79)</f>
        <v>Psychosociale risico’s voorkomen is belangrijk, het is een werk van elke dag.</v>
      </c>
      <c r="C27" s="29"/>
      <c r="D27" s="5" t="str">
        <f>IF('Info + taal-langue'!$B$2="Nederlands",'NL+ FR'!$A$163,'NL+ FR'!$B$163)</f>
        <v>https://www.beswic.be/nl</v>
      </c>
      <c r="E27" s="133"/>
    </row>
    <row r="28" spans="1:7" ht="33" customHeight="1" thickBot="1" x14ac:dyDescent="0.3">
      <c r="B28" s="3" t="str">
        <f>IF('Info + taal-langue'!$B$2="Nederlands",'NL+ FR'!$A$80,'NL+ FR'!$B$80)</f>
        <v>Als u de prediagnose wenst te verfijnen, kunt u module 2 invullen.</v>
      </c>
      <c r="C28" s="30"/>
      <c r="D28" s="7"/>
      <c r="E28" s="133"/>
    </row>
  </sheetData>
  <mergeCells count="49">
    <mergeCell ref="G16:G17"/>
    <mergeCell ref="A18:A19"/>
    <mergeCell ref="B18:B19"/>
    <mergeCell ref="C18:C19"/>
    <mergeCell ref="D18:D19"/>
    <mergeCell ref="E18:E19"/>
    <mergeCell ref="F18:F19"/>
    <mergeCell ref="G18:G19"/>
    <mergeCell ref="A16:A17"/>
    <mergeCell ref="B16:B17"/>
    <mergeCell ref="C16:C17"/>
    <mergeCell ref="D16:D17"/>
    <mergeCell ref="E16:E17"/>
    <mergeCell ref="F16:F17"/>
    <mergeCell ref="G12:G13"/>
    <mergeCell ref="A14:A15"/>
    <mergeCell ref="B14:B15"/>
    <mergeCell ref="C14:C15"/>
    <mergeCell ref="D14:D15"/>
    <mergeCell ref="E14:E15"/>
    <mergeCell ref="F14:F15"/>
    <mergeCell ref="G14:G15"/>
    <mergeCell ref="A12:A13"/>
    <mergeCell ref="B12:B13"/>
    <mergeCell ref="C12:C13"/>
    <mergeCell ref="D12:D13"/>
    <mergeCell ref="E12:E13"/>
    <mergeCell ref="F12:F13"/>
    <mergeCell ref="A7:A8"/>
    <mergeCell ref="C7:C8"/>
    <mergeCell ref="D7:D8"/>
    <mergeCell ref="E7:E8"/>
    <mergeCell ref="F7:F8"/>
    <mergeCell ref="G7:G8"/>
    <mergeCell ref="G3:G4"/>
    <mergeCell ref="H3:H4"/>
    <mergeCell ref="A5:A6"/>
    <mergeCell ref="B5:B6"/>
    <mergeCell ref="C5:C6"/>
    <mergeCell ref="D5:D6"/>
    <mergeCell ref="E5:E6"/>
    <mergeCell ref="F5:F6"/>
    <mergeCell ref="G5:G6"/>
    <mergeCell ref="A3:A4"/>
    <mergeCell ref="B3:B4"/>
    <mergeCell ref="C3:C4"/>
    <mergeCell ref="D3:D4"/>
    <mergeCell ref="E3:E4"/>
    <mergeCell ref="F3:F4"/>
  </mergeCells>
  <conditionalFormatting sqref="F21">
    <cfRule type="cellIs" dxfId="20" priority="2" operator="between">
      <formula>5</formula>
      <formula>12</formula>
    </cfRule>
    <cfRule type="cellIs" dxfId="19" priority="3" operator="between">
      <formula>3</formula>
      <formula>4</formula>
    </cfRule>
    <cfRule type="cellIs" dxfId="18" priority="4" operator="between">
      <formula>0</formula>
      <formula>2</formula>
    </cfRule>
  </conditionalFormatting>
  <conditionalFormatting sqref="E21">
    <cfRule type="colorScale" priority="1">
      <colorScale>
        <cfvo type="min"/>
        <cfvo type="percentile" val="50"/>
        <cfvo type="max"/>
        <color rgb="FF92D050"/>
        <color theme="5"/>
        <color rgb="FFFF0000"/>
      </colorScale>
    </cfRule>
  </conditionalFormatting>
  <hyperlinks>
    <hyperlink ref="H2" location="Interpretatie_N!A1" display="Interpretatie_N!A1"/>
    <hyperlink ref="H3" location="Interpretatie_N!A5" display="Interpretatie_N!A5"/>
    <hyperlink ref="H4" location="Interpretatie_N!A5" display="Interpretatie_N!A5"/>
    <hyperlink ref="E2" location="Interpretation!A2" display="Interpretation!A2"/>
    <hyperlink ref="E3" location="Interpretation!A4" display="Interpretation!A4"/>
    <hyperlink ref="E4" location="Interpretation!A4" display="Interpretation!A4"/>
    <hyperlink ref="E6" location="Interpretation!A5" display="Interpretation!A5"/>
    <hyperlink ref="E8" location="Interpretation!A6" display="Interpretation!A6"/>
    <hyperlink ref="E10" location="Interpretation!A10" display="Interpretation!A10"/>
    <hyperlink ref="E11" location="Interpretation!A11" display="Interpretation!A11"/>
    <hyperlink ref="E12" location="Interpretation!A12" display="Interpretation!A12"/>
    <hyperlink ref="E13" location="Interpretation!A12" display="Interpretation!A12"/>
    <hyperlink ref="E15" location="Interpretation!A13" display="Interpretation!A13"/>
    <hyperlink ref="E16" location="Interpretation!A14" display="Interpretation!A14"/>
    <hyperlink ref="E17" location="Interpretation!A14" display="Interpretation!A14"/>
    <hyperlink ref="E18" location="Interpretation!A15" display="Interpretation!A15"/>
    <hyperlink ref="E19" location="Interpretation!A15" display="Interpretation!A15"/>
    <hyperlink ref="E20" location="Interpretation!A16" display="Interpretation!A16"/>
    <hyperlink ref="E9" location="Interpretation!A9" display="Interpretation!A9"/>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28"/>
  <sheetViews>
    <sheetView showGridLines="0" topLeftCell="A8" workbookViewId="0">
      <pane xSplit="1" topLeftCell="B1" activePane="topRight" state="frozen"/>
      <selection pane="topRight" activeCell="G2" sqref="G2:G20"/>
    </sheetView>
  </sheetViews>
  <sheetFormatPr defaultColWidth="8.85546875" defaultRowHeight="15" x14ac:dyDescent="0.25"/>
  <cols>
    <col min="1" max="1" width="26.28515625" style="6" customWidth="1"/>
    <col min="2" max="2" width="41.140625" style="6" customWidth="1"/>
    <col min="3" max="4" width="49.7109375" style="6" customWidth="1"/>
    <col min="5" max="5" width="30.7109375" style="128" customWidth="1"/>
    <col min="6" max="6" width="11.85546875" style="16" customWidth="1"/>
    <col min="7" max="7" width="45" style="16" customWidth="1"/>
    <col min="8" max="8" width="41" hidden="1" customWidth="1"/>
  </cols>
  <sheetData>
    <row r="1" spans="1:9" ht="27" customHeight="1" thickBot="1" x14ac:dyDescent="0.3">
      <c r="A1" s="91" t="s">
        <v>131</v>
      </c>
      <c r="B1" s="91" t="str">
        <f>IF('Info + taal-langue'!B2="Nederlands",'NL+ FR'!A6,'NL+ FR'!B6)</f>
        <v>Aantallen</v>
      </c>
      <c r="C1" s="91" t="str">
        <f>IF('Info + taal-langue'!$B$2="Nederlands",'NL+ FR'!$A$7,'NL+ FR'!$B$7)</f>
        <v>Criterium</v>
      </c>
      <c r="D1" s="88" t="str">
        <f>IF('Info + taal-langue'!$B$2="Nederlands",'NL+ FR'!$A$141,'NL+ FR'!$B$141)</f>
        <v>Aanpassing criterium</v>
      </c>
      <c r="E1" s="57"/>
      <c r="F1" s="21" t="str">
        <f>IF('Info + taal-langue'!$B$2="Nederlands",'NL+ FR'!$A$8,'NL+ FR'!$B$8)</f>
        <v>NEE=0 JA=1</v>
      </c>
      <c r="G1" s="87" t="str">
        <f>IF('Info + taal-langue'!$B$2="Nederlands",'NL+ FR'!$A$62,'NL+ FR'!$B$62)</f>
        <v>Bespreking thema</v>
      </c>
    </row>
    <row r="2" spans="1:9" ht="32.1" customHeight="1" thickBot="1" x14ac:dyDescent="0.3">
      <c r="A2" s="8" t="str">
        <f>IF('Info + taal-langue'!$B$2="Nederlands",'NL+ FR'!$A$47,'NL+ FR'!$B$47)</f>
        <v>1. Ernstige arbeidsongevallen</v>
      </c>
      <c r="B2" s="8" t="str">
        <f>IF('Info + taal-langue'!$B$2="Nederlands",'NL+ FR'!$A$21,'NL+ FR'!$B$21)</f>
        <v>Aantal arbeidsongevallen die beschouwd worden als ernstig</v>
      </c>
      <c r="C2" s="8" t="str">
        <f>IF('Info + taal-langue'!$B$2="Nederlands",'NL+ FR'!$A$22,'NL+ FR'!$B$22)</f>
        <v>Het voorkomen van minstens één ernstig arbeidsongeval in de loop van het voorgaande jaar</v>
      </c>
      <c r="D2" s="141" t="str">
        <f>IF('Info + taal-langue'!$B$2="Nederlands",'NL+ FR'!$A$63,'NL+ FR'!$B$63)</f>
        <v>1. ERNSTIGE ARBEIDSONGEVALLEN</v>
      </c>
      <c r="E2" s="70" t="str">
        <f>IF('Info + taal-langue'!$B$2="Nederlands",'NL+ FR'!$A$112,'NL+ FR'!$B$112)</f>
        <v>Meer informatie</v>
      </c>
      <c r="F2" s="20">
        <f>'Data collection'!AC5</f>
        <v>0</v>
      </c>
      <c r="G2" s="141" t="str">
        <f>IF('Info + taal-langue'!$B$2="Nederlands",'NL+ FR'!$A$63,'NL+ FR'!$B$63)</f>
        <v>1. ERNSTIGE ARBEIDSONGEVALLEN</v>
      </c>
      <c r="H2" s="50" t="str">
        <f>IF('Info + taal-langue'!$B$2="Nederlands",'NL+ FR'!$A$103,'NL+ FR'!$B$103)</f>
        <v>Meer informatie over dit knipperlicht</v>
      </c>
    </row>
    <row r="3" spans="1:9" ht="66.95" customHeight="1" x14ac:dyDescent="0.25">
      <c r="A3" s="164" t="str">
        <f>IF('Info + taal-langue'!$B$2="Nederlands",'NL+ FR'!$A$48,'NL+ FR'!$B$48)</f>
        <v>2. Afwezigheden van lange duur wegens ziekte</v>
      </c>
      <c r="B3" s="164" t="str">
        <f>IF('Info + taal-langue'!$B$2="Nederlands",'NL+ FR'!$A$23,'NL+ FR'!$B$23)</f>
        <v>Aantal werknemers die wegens ziekte afwezig geweest zijn gedurende een lange periode (meer dan 30 kalenderdagen)</v>
      </c>
      <c r="C3" s="164" t="str">
        <f>IF('Info + taal-langue'!$B$2="Nederlands",'NL+ FR'!$A$24,'NL+ FR'!$B$24)</f>
        <v>Het voorkomen van minstens één ziektegeval van lange duur in de loop van het voorgaande jaar</v>
      </c>
      <c r="D3" s="168" t="str">
        <f>IF('Info + taal-langue'!$B$2="Nederlands",'NL+ FR'!$A$64,'NL+ FR'!$B$64)</f>
        <v>2. LANGDURIGE AFWEZIGHEDEN</v>
      </c>
      <c r="E3" s="162" t="str">
        <f>IF('Info + taal-langue'!$B$2="Nederlands",'NL+ FR'!$A$112,'NL+ FR'!$B$112)</f>
        <v>Meer informatie</v>
      </c>
      <c r="F3" s="171">
        <f>'Data collection'!AC6</f>
        <v>0</v>
      </c>
      <c r="G3" s="168" t="str">
        <f>IF('Info + taal-langue'!$B$2="Nederlands",'NL+ FR'!$A$64,'NL+ FR'!$B$64)</f>
        <v>2. LANGDURIGE AFWEZIGHEDEN</v>
      </c>
      <c r="H3" s="170" t="str">
        <f>IF('Info + taal-langue'!$B$2="Nederlands",'NL+ FR'!$A$103,'NL+ FR'!$B$103)</f>
        <v>Meer informatie over dit knipperlicht</v>
      </c>
    </row>
    <row r="4" spans="1:9" ht="15.75" thickBot="1" x14ac:dyDescent="0.3">
      <c r="A4" s="165"/>
      <c r="B4" s="165"/>
      <c r="C4" s="165"/>
      <c r="D4" s="169"/>
      <c r="E4" s="163"/>
      <c r="F4" s="172"/>
      <c r="G4" s="169"/>
      <c r="H4" s="170"/>
    </row>
    <row r="5" spans="1:9" ht="65.099999999999994" customHeight="1" x14ac:dyDescent="0.25">
      <c r="A5" s="164" t="str">
        <f>IF('Info + taal-langue'!$B$2="Nederlands",'NL+ FR'!$A$49,'NL+ FR'!$B$49)</f>
        <v>3. Herhaalde kortdurende afwezigheden wegens ziekte</v>
      </c>
      <c r="B5" s="164" t="str">
        <f>IF('Info + taal-langue'!$B$2="Nederlands",'NL+ FR'!$A$25,'NL+ FR'!$B$25)</f>
        <v>Aantal werknemers dat meerdere malen (meer dan drie keer) afwezig is geweest voor kortere perioden (minder dan 30 dagen)</v>
      </c>
      <c r="C5" s="164" t="str">
        <f>IF('Info + taal-langue'!$B$2="Nederlands",'NL+ FR'!$A$26,'NL+ FR'!$B$26)</f>
        <v>Het voorkomen van dergelijk patroon van afwezigheden van korte duur (meer dan 3 keer) in de loop van het voorgaande jaar</v>
      </c>
      <c r="D5" s="168" t="str">
        <f>IF('Info + taal-langue'!$B$2="Nederlands",'NL+ FR'!$A$65,'NL+ FR'!$B$65)</f>
        <v>3. HERHAALDE KORTDURENDE AFWEZIGHEDEN</v>
      </c>
      <c r="E5" s="162" t="str">
        <f>IF('Info + taal-langue'!$B$2="Nederlands",'NL+ FR'!$A$112,'NL+ FR'!$B$112)</f>
        <v>Meer informatie</v>
      </c>
      <c r="F5" s="171">
        <f>'Data collection'!AC7</f>
        <v>0</v>
      </c>
      <c r="G5" s="168" t="str">
        <f>IF('Info + taal-langue'!$B$2="Nederlands",'NL+ FR'!$A$65,'NL+ FR'!$B$65)</f>
        <v>3. HERHAALDE KORTDURENDE AFWEZIGHEDEN</v>
      </c>
      <c r="I5" s="16"/>
    </row>
    <row r="6" spans="1:9" ht="15.75" thickBot="1" x14ac:dyDescent="0.3">
      <c r="A6" s="165"/>
      <c r="B6" s="165"/>
      <c r="C6" s="165"/>
      <c r="D6" s="169"/>
      <c r="E6" s="163"/>
      <c r="F6" s="172"/>
      <c r="G6" s="169"/>
    </row>
    <row r="7" spans="1:9" ht="23.1" customHeight="1" thickBot="1" x14ac:dyDescent="0.3">
      <c r="A7" s="164" t="str">
        <f>IF('Info + taal-langue'!$B$2="Nederlands",'NL+ FR'!$A$50,'NL+ FR'!$B$50)</f>
        <v>4. Verloop (turnover)</v>
      </c>
      <c r="B7" s="15" t="str">
        <f>IF('Info + taal-langue'!$B$2="Nederlands",'NL+ FR'!$A$27,'NL+ FR'!$B$27)</f>
        <v>Aantal nieuw aangeworven personen</v>
      </c>
      <c r="C7" s="164" t="str">
        <f>IF('Info + taal-langue'!$B$2="Nederlands",'NL+ FR'!$A$29,'NL+ FR'!$B$29)</f>
        <v>Het voorgaande jaar heeft een abnormaal verloop te zien gegeven</v>
      </c>
      <c r="D7" s="168" t="str">
        <f>IF('Info + taal-langue'!$B$2="Nederlands",'NL+ FR'!$A$66,'NL+ FR'!$B$66)</f>
        <v>4. VERLOOP</v>
      </c>
      <c r="E7" s="162" t="str">
        <f>IF('Info + taal-langue'!$B$2="Nederlands",'NL+ FR'!$A$112,'NL+ FR'!$B$112)</f>
        <v>Meer informatie</v>
      </c>
      <c r="F7" s="171">
        <f>'Data collection'!AC8</f>
        <v>0</v>
      </c>
      <c r="G7" s="168" t="str">
        <f>IF('Info + taal-langue'!$B$2="Nederlands",'NL+ FR'!$A$66,'NL+ FR'!$B$66)</f>
        <v>4. VERLOOP</v>
      </c>
    </row>
    <row r="8" spans="1:9" ht="27.95" customHeight="1" thickBot="1" x14ac:dyDescent="0.3">
      <c r="A8" s="165"/>
      <c r="B8" s="13" t="str">
        <f>IF('Info + taal-langue'!$B$2="Nederlands",'NL+ FR'!$A$28,'NL+ FR'!$B$28)</f>
        <v>Aantal personen dat de onderneming verlaten heeft</v>
      </c>
      <c r="C8" s="165"/>
      <c r="D8" s="169"/>
      <c r="E8" s="163"/>
      <c r="F8" s="172"/>
      <c r="G8" s="169"/>
    </row>
    <row r="9" spans="1:9" ht="71.099999999999994" customHeight="1" thickBot="1" x14ac:dyDescent="0.3">
      <c r="A9" s="8" t="str">
        <f>IF('Info + taal-langue'!$B$2="Nederlands",'NL+ FR'!$A$51,'NL+ FR'!$B$51)</f>
        <v>5. Interne personeelsmutaties</v>
      </c>
      <c r="B9" s="109" t="str">
        <f>IF('Info + taal-langue'!$B$2="Nederlands",'NL+ FR'!$A$30,'NL+ FR'!$B$30)</f>
        <v>Aantal interne mutaties op aanvraag van de betrokken werknemers</v>
      </c>
      <c r="C9" s="8" t="str">
        <f>IF('Info + taal-langue'!$B$2="Nederlands",'NL+ FR'!$A$31,'NL+ FR'!$B$31)</f>
        <v>Het aantal aangevraagde interne mutaties is het voorgaande jaar abnormaal hoog geweest, rekening houdend met het gevoerde personeelsbeleid inzake interne mobiliteit (op het vlak van de onderneming/van de werkeenheid)</v>
      </c>
      <c r="D9" s="141" t="str">
        <f>IF('Info + taal-langue'!$B$2="Nederlands",'NL+ FR'!$A$67,'NL+ FR'!$B$67)</f>
        <v>5. INTERNE MUTATIES</v>
      </c>
      <c r="E9" s="70" t="str">
        <f>IF('Info + taal-langue'!$B$2="Nederlands",'NL+ FR'!$A$112,'NL+ FR'!$B$112)</f>
        <v>Meer informatie</v>
      </c>
      <c r="F9" s="20">
        <f>'Data collection'!AC10</f>
        <v>0</v>
      </c>
      <c r="G9" s="141" t="str">
        <f>IF('Info + taal-langue'!$B$2="Nederlands",'NL+ FR'!$A$67,'NL+ FR'!$B$67)</f>
        <v>5. INTERNE MUTATIES</v>
      </c>
    </row>
    <row r="10" spans="1:9" ht="51" customHeight="1" thickBot="1" x14ac:dyDescent="0.3">
      <c r="A10" s="8" t="str">
        <f>IF('Info + taal-langue'!$B$2="Nederlands",'NL+ FR'!$A$52,'NL+ FR'!$B$52)</f>
        <v>6. Disciplinaire procedures n.a.v. disfunctioneren</v>
      </c>
      <c r="B10" s="109" t="str">
        <f>IF('Info + taal-langue'!$B$2="Nederlands",'NL+ FR'!$A$32,'NL+ FR'!$B$32)</f>
        <v>Aantal (interne) procedures opgestart binnen de onderneming naar aanleiding van het disfunctioneren van een werknemer</v>
      </c>
      <c r="C10" s="8" t="str">
        <f>IF('Info + taal-langue'!$B$2="Nederlands",'NL+ FR'!$A$33,'NL+ FR'!$B$33)</f>
        <v>Minstens één dergelijke procedure in de loop van het voorgaande jaar</v>
      </c>
      <c r="D10" s="141" t="str">
        <f>IF('Info + taal-langue'!$B$2="Nederlands",'NL+ FR'!$A$68,'NL+ FR'!$B$68)</f>
        <v>6. PROCEDURES</v>
      </c>
      <c r="E10" s="70" t="str">
        <f>IF('Info + taal-langue'!$B$2="Nederlands",'NL+ FR'!$A$112,'NL+ FR'!$B$112)</f>
        <v>Meer informatie</v>
      </c>
      <c r="F10" s="20">
        <f>'Data collection'!AC11</f>
        <v>0</v>
      </c>
      <c r="G10" s="141" t="str">
        <f>IF('Info + taal-langue'!$B$2="Nederlands",'NL+ FR'!$A$68,'NL+ FR'!$B$68)</f>
        <v>6. PROCEDURES</v>
      </c>
    </row>
    <row r="11" spans="1:9" ht="72.95" customHeight="1" thickBot="1" x14ac:dyDescent="0.3">
      <c r="A11" s="9" t="str">
        <f>IF('Info + taal-langue'!$B$2="Nederlands",'NL+ FR'!$A$53,'NL+ FR'!$B$53)</f>
        <v>7. Verzoeken tot een psychosociale interventie</v>
      </c>
      <c r="B11" s="14" t="str">
        <f>IF('Info + taal-langue'!$B$2="Nederlands",'NL+ FR'!$A$34,'NL+ FR'!$B$34)</f>
        <v>Het aantal formele en informele verzoeken tot een psychosociale interventie, gericht aan de vertrouwenspersoon of de 
interne/externe preventieadviseur psychosociale aspecten</v>
      </c>
      <c r="C11" s="9" t="str">
        <f>IF('Info + taal-langue'!$B$2="Nederlands",'NL+ FR'!$A$35,'NL+ FR'!$B$35)</f>
        <v>Minstens één dergelijke vraag tot interventie in de loop van het voorafgaande jaar</v>
      </c>
      <c r="D11" s="141" t="str">
        <f>IF('Info + taal-langue'!$B$2="Nederlands",'NL+ FR'!$A$69,'NL+ FR'!$B$69)</f>
        <v>7. PSYCHOSOCIALE VERZOEKEN</v>
      </c>
      <c r="E11" s="70" t="str">
        <f>IF('Info + taal-langue'!$B$2="Nederlands",'NL+ FR'!$A$112,'NL+ FR'!$B$112)</f>
        <v>Meer informatie</v>
      </c>
      <c r="F11" s="20">
        <f>'Data collection'!AC12</f>
        <v>0</v>
      </c>
      <c r="G11" s="141" t="str">
        <f>IF('Info + taal-langue'!$B$2="Nederlands",'NL+ FR'!$A$69,'NL+ FR'!$B$69)</f>
        <v>7. PSYCHOSOCIALE VERZOEKEN</v>
      </c>
    </row>
    <row r="12" spans="1:9" ht="40.700000000000003" customHeight="1" x14ac:dyDescent="0.25">
      <c r="A12" s="164" t="str">
        <f>IF('Info + taal-langue'!$B$2="Nederlands",'NL+ FR'!$A$54,'NL+ FR'!$B$54)</f>
        <v>8. (Pogingen tot) zelfdoding met een ondernemingsgebonden oorzaak</v>
      </c>
      <c r="B12" s="164" t="str">
        <f>IF('Info + taal-langue'!$B$2="Nederlands",'NL+ FR'!$A$36,'NL+ FR'!$B$36)</f>
        <v>Aantal zelfdodingen en pogingen tot zelfdoding op de werkplaats of buiten de werkplaats maar die door de collega’s of door de 
familie geweten worden aan de arbeidssituatie</v>
      </c>
      <c r="C12" s="164" t="str">
        <f>IF('Info + taal-langue'!$B$2="Nederlands",'NL+ FR'!$A$37,'NL+ FR'!$B$37)</f>
        <v>Het voorkomen van minstens één dergelijke (poging tot) zelfdoding in de loop van het voorgaande jaar</v>
      </c>
      <c r="D12" s="168" t="str">
        <f>IF('Info + taal-langue'!$B$2="Nederlands",'NL+ FR'!$A$70,'NL+ FR'!$B$70)</f>
        <v>8. ZELFDODING</v>
      </c>
      <c r="E12" s="162" t="str">
        <f>IF('Info + taal-langue'!$B$2="Nederlands",'NL+ FR'!$A$112,'NL+ FR'!$B$112)</f>
        <v>Meer informatie</v>
      </c>
      <c r="F12" s="171">
        <f>'Data collection'!AC13</f>
        <v>0</v>
      </c>
      <c r="G12" s="168" t="str">
        <f>IF('Info + taal-langue'!$B$2="Nederlands",'NL+ FR'!$A$70,'NL+ FR'!$B$70)</f>
        <v>8. ZELFDODING</v>
      </c>
    </row>
    <row r="13" spans="1:9" ht="23.1" customHeight="1" thickBot="1" x14ac:dyDescent="0.3">
      <c r="A13" s="165"/>
      <c r="B13" s="165"/>
      <c r="C13" s="165"/>
      <c r="D13" s="169"/>
      <c r="E13" s="163"/>
      <c r="F13" s="172"/>
      <c r="G13" s="169"/>
    </row>
    <row r="14" spans="1:9" ht="30.6" customHeight="1" x14ac:dyDescent="0.25">
      <c r="A14" s="164" t="str">
        <f>IF('Info + taal-langue'!$B$2="Nederlands",'NL+ FR'!$A$55,'NL+ FR'!$B$55)</f>
        <v>9. Stakingen, collectieve werkonderbrekingen en vergelijkbare acties</v>
      </c>
      <c r="B14" s="164" t="str">
        <f>IF('Info + taal-langue'!$B$2="Nederlands",'NL+ FR'!$A$38,'NL+ FR'!$B$38)</f>
        <v>Aantal stakingen en gemeenschappelijke werkonderbrekingen in het kader van een ondernemingsgebonden problematiek</v>
      </c>
      <c r="C14" s="164" t="str">
        <f>IF('Info + taal-langue'!$B$2="Nederlands",'NL+ FR'!$A$39,'NL+ FR'!$B$39)</f>
        <v>Het voorkomen van minstens één dergelijke gemeenschappelijke actie in de loop van het voorgaande jaar</v>
      </c>
      <c r="D14" s="168" t="str">
        <f>IF('Info + taal-langue'!$B$2="Nederlands",'NL+ FR'!$A$71,'NL+ FR'!$B$71)</f>
        <v>9. STAKING</v>
      </c>
      <c r="E14" s="162" t="str">
        <f>IF('Info + taal-langue'!$B$2="Nederlands",'NL+ FR'!$A$112,'NL+ FR'!$B$112)</f>
        <v>Meer informatie</v>
      </c>
      <c r="F14" s="171">
        <f>'Data collection'!AC14</f>
        <v>0</v>
      </c>
      <c r="G14" s="168" t="str">
        <f>IF('Info + taal-langue'!$B$2="Nederlands",'NL+ FR'!$A$71,'NL+ FR'!$B$71)</f>
        <v>9. STAKING</v>
      </c>
    </row>
    <row r="15" spans="1:9" ht="18.95" customHeight="1" thickBot="1" x14ac:dyDescent="0.3">
      <c r="A15" s="165"/>
      <c r="B15" s="165"/>
      <c r="C15" s="165"/>
      <c r="D15" s="169"/>
      <c r="E15" s="163"/>
      <c r="F15" s="172"/>
      <c r="G15" s="169"/>
    </row>
    <row r="16" spans="1:9" ht="30.6" customHeight="1" x14ac:dyDescent="0.25">
      <c r="A16" s="164" t="str">
        <f>IF('Info + taal-langue'!$B$2="Nederlands",'NL+ FR'!$A$56,'NL+ FR'!$B$56)</f>
        <v>10. Mogelijks schokkende gebeurtenissen voorgevallen op de arbeidsplaats</v>
      </c>
      <c r="B16" s="164" t="str">
        <f>IF('Info + taal-langue'!$B$2="Nederlands",'NL+ FR'!$A$40,'NL+ FR'!$B$40)</f>
        <v>Aantal mogelijks schokkende gebeurtenissen op de arbeidsplaats waarbij één of meerdere werknemers betrokken waren</v>
      </c>
      <c r="C16" s="164" t="str">
        <f>IF('Info + taal-langue'!$B$2="Nederlands",'NL+ FR'!$A$41,'NL+ FR'!$B$41)</f>
        <v>Het voorkomen van minstens één dergelijke gebeurtenis in de loop van het voorgaande jaar</v>
      </c>
      <c r="D16" s="168" t="str">
        <f>IF('Info + taal-langue'!$B$2="Nederlands",'NL+ FR'!$A$72,'NL+ FR'!$B$72)</f>
        <v>10. SCHOKKENDE GEBEURTENISSEN</v>
      </c>
      <c r="E16" s="162" t="str">
        <f>IF('Info + taal-langue'!$B$2="Nederlands",'NL+ FR'!$A$112,'NL+ FR'!$B$112)</f>
        <v>Meer informatie</v>
      </c>
      <c r="F16" s="171">
        <f>'Data collection'!AC15</f>
        <v>0</v>
      </c>
      <c r="G16" s="168" t="str">
        <f>IF('Info + taal-langue'!$B$2="Nederlands",'NL+ FR'!$A$72,'NL+ FR'!$B$72)</f>
        <v>10. SCHOKKENDE GEBEURTENISSEN</v>
      </c>
    </row>
    <row r="17" spans="1:7" ht="21" customHeight="1" thickBot="1" x14ac:dyDescent="0.3">
      <c r="A17" s="165"/>
      <c r="B17" s="165"/>
      <c r="C17" s="165"/>
      <c r="D17" s="169"/>
      <c r="E17" s="163"/>
      <c r="F17" s="172"/>
      <c r="G17" s="169"/>
    </row>
    <row r="18" spans="1:7" ht="30.6" customHeight="1" x14ac:dyDescent="0.25">
      <c r="A18" s="164" t="str">
        <f>IF('Info + taal-langue'!$B$2="Nederlands",'NL+ FR'!$A$57,'NL+ FR'!$B$57)</f>
        <v>11. Functioneringsproblemen ten gevolge van middelengebruik</v>
      </c>
      <c r="B18" s="164" t="str">
        <f>IF('Info + taal-langue'!$B$2="Nederlands",'NL+ FR'!$A$42,'NL+ FR'!$B$42)</f>
        <v>Aantal incidenten op de arbeidsplaats die verband houden met het gebruik van alcohol, medicatie of andere drugs</v>
      </c>
      <c r="C18" s="164" t="str">
        <f>IF('Info + taal-langue'!$B$2="Nederlands",'NL+ FR'!$A$43,'NL+ FR'!$B$43)</f>
        <v>Het voorkomen van minstens één incident als gevolg van middelengebruik in de loop van het voorgaande jaar</v>
      </c>
      <c r="D18" s="168" t="str">
        <f>IF('Info + taal-langue'!$B$2="Nederlands",'NL+ FR'!$A$73,'NL+ FR'!$B$73)</f>
        <v>11. MIDDELENGEBRUIK</v>
      </c>
      <c r="E18" s="162" t="str">
        <f>IF('Info + taal-langue'!$B$2="Nederlands",'NL+ FR'!$A$112,'NL+ FR'!$B$112)</f>
        <v>Meer informatie</v>
      </c>
      <c r="F18" s="171">
        <f>'Data collection'!AC16</f>
        <v>0</v>
      </c>
      <c r="G18" s="168" t="str">
        <f>IF('Info + taal-langue'!$B$2="Nederlands",'NL+ FR'!$A$73,'NL+ FR'!$B$73)</f>
        <v>11. MIDDELENGEBRUIK</v>
      </c>
    </row>
    <row r="19" spans="1:7" ht="18" customHeight="1" thickBot="1" x14ac:dyDescent="0.3">
      <c r="A19" s="165"/>
      <c r="B19" s="165"/>
      <c r="C19" s="165"/>
      <c r="D19" s="169"/>
      <c r="E19" s="163"/>
      <c r="F19" s="172"/>
      <c r="G19" s="169"/>
    </row>
    <row r="20" spans="1:7" ht="66" customHeight="1" thickBot="1" x14ac:dyDescent="0.3">
      <c r="A20" s="8" t="str">
        <f>IF('Info + taal-langue'!$B$2="Nederlands",'NL+ FR'!$A$58,'NL+ FR'!$B$58)</f>
        <v>12. Structuurveranderingen binnen de onderneming</v>
      </c>
      <c r="B20" s="109" t="str">
        <f>IF('Info + taal-langue'!$B$2="Nederlands",'NL+ FR'!$A$44,'NL+ FR'!$B$44)</f>
        <v>Belangrijke wijzigingen in de organisatie van de onderneming (herstructurering, fusie, overname, collectief ontslag, grootschalige wijziging van de werkorganisatie, …)</v>
      </c>
      <c r="C20" s="8" t="str">
        <f>IF('Info + taal-langue'!$B$2="Nederlands",'NL+ FR'!$A$45,'NL+ FR'!$B$45)</f>
        <v>Het voorkomen van minstens één belangrijke structuurverandering in de loop van het voorgaande jaar</v>
      </c>
      <c r="D20" s="141" t="str">
        <f>IF('Info + taal-langue'!$B$2="Nederlands",'NL+ FR'!$A$74,'NL+ FR'!$B$74)</f>
        <v>12. VERANDERING</v>
      </c>
      <c r="E20" s="70" t="str">
        <f>IF('Info + taal-langue'!$B$2="Nederlands",'NL+ FR'!$A$112,'NL+ FR'!$B$112)</f>
        <v>Meer informatie</v>
      </c>
      <c r="F20" s="20">
        <f>'Data collection'!AC17</f>
        <v>0</v>
      </c>
      <c r="G20" s="141" t="str">
        <f>IF('Info + taal-langue'!$B$2="Nederlands",'NL+ FR'!$A$74,'NL+ FR'!$B$74)</f>
        <v>12. VERANDERING</v>
      </c>
    </row>
    <row r="21" spans="1:7" ht="43.7" customHeight="1" thickBot="1" x14ac:dyDescent="0.3">
      <c r="A21" s="11"/>
      <c r="B21" s="11"/>
      <c r="C21" s="11"/>
      <c r="D21" s="11"/>
      <c r="E21" s="58"/>
      <c r="F21" s="73">
        <f>SUM(F2:F20)</f>
        <v>0</v>
      </c>
    </row>
    <row r="22" spans="1:7" ht="15.75" thickBot="1" x14ac:dyDescent="0.3"/>
    <row r="23" spans="1:7" x14ac:dyDescent="0.25">
      <c r="B23" s="1" t="str">
        <f>IF('Info + taal-langue'!$B$2="Nederlands",'NL+ FR'!$A$75,'NL+ FR'!$B$75)</f>
        <v xml:space="preserve">0,1 of 2 knipperlichten: </v>
      </c>
      <c r="C23" s="27" t="str">
        <f>IF('Info + taal-langue'!$B$2="Nederlands",'NL+ FR'!$A$81,'NL+ FR'!$B$81)</f>
        <v xml:space="preserve">3 of 4 knipperlichten: </v>
      </c>
      <c r="D23" s="4" t="str">
        <f>IF('Info + taal-langue'!$B$2="Nederlands",'NL+ FR'!$A$84,'NL+ FR'!$B$84)</f>
        <v xml:space="preserve">Meer dan 4 knipperlichten: </v>
      </c>
      <c r="E23" s="71"/>
    </row>
    <row r="24" spans="1:7" ht="30" customHeight="1" x14ac:dyDescent="0.25">
      <c r="B24" s="2" t="str">
        <f>IF('Info + taal-langue'!$B$2="Nederlands",'NL+ FR'!$A$76,'NL+ FR'!$B$76)</f>
        <v>U krijgt groen licht.</v>
      </c>
      <c r="C24" s="28" t="str">
        <f>IF('Info + taal-langue'!$B$2="Nederlands",'NL+ FR'!$A$82,'NL+ FR'!$B$82)</f>
        <v>Het is tijd om te handelen, want de situatie kan snel verergeren.</v>
      </c>
      <c r="D24" s="5" t="str">
        <f>IF('Info + taal-langue'!$B$2="Nederlands",'NL+ FR'!$A$85,'NL+ FR'!$B$85)</f>
        <v>U krijgt rood licht. De situatie is ernstig.</v>
      </c>
      <c r="E24" s="71"/>
    </row>
    <row r="25" spans="1:7" ht="63.75" x14ac:dyDescent="0.25">
      <c r="B25" s="2" t="str">
        <f>IF('Info + taal-langue'!$B$2="Nederlands",'NL+ FR'!$A$77,'NL+ FR'!$B$77)</f>
        <v>Blijf echter de evolutie van de knipperlichten opvolgen.</v>
      </c>
      <c r="C25" s="28" t="str">
        <f>IF('Info + taal-langue'!$B$2="Nederlands",'NL+ FR'!$A$83,'NL+ FR'!$B$83)</f>
        <v>Besteed prioritair aandacht aan de knipperlichten die uit de tabel naar voren komen en vul module 2 in om een duidelijker beeld 
van de situatie te bekomen en uw actieplan te kunnen opstellen.</v>
      </c>
      <c r="D25" s="5" t="str">
        <f>IF('Info + taal-langue'!$B$2="Nederlands",'NL+ FR'!$A$86,'NL+ FR'!$B$86)</f>
        <v>Vul meteen module 2 in, stel een actieplan op, leg prioriteiten vast en handel.</v>
      </c>
      <c r="E25" s="71"/>
    </row>
    <row r="26" spans="1:7" ht="25.5" x14ac:dyDescent="0.25">
      <c r="B26" s="2" t="str">
        <f>IF('Info + taal-langue'!$B$2="Nederlands",'NL+ FR'!$A$78,'NL+ FR'!$B$78)</f>
        <v>Indien u 1 of 2 Knipperlichten heeft, besteed hier dan prioritair aandacht aan.</v>
      </c>
      <c r="C26" s="29"/>
      <c r="D26" s="5" t="str">
        <f>IF('Info + taal-langue'!$B$2="Nederlands",'NL+ FR'!$A$87,'NL+ FR'!$B$87)</f>
        <v>U kunt gebruik maken van de instrumenten op de website van de FOD Werkgelegenheid, Arbeid en sociaal Overleg.</v>
      </c>
      <c r="E26" s="71"/>
    </row>
    <row r="27" spans="1:7" ht="45" customHeight="1" x14ac:dyDescent="0.25">
      <c r="B27" s="2" t="str">
        <f>IF('Info + taal-langue'!$B$2="Nederlands",'NL+ FR'!$A$79,'NL+ FR'!$B$79)</f>
        <v>Psychosociale risico’s voorkomen is belangrijk, het is een werk van elke dag.</v>
      </c>
      <c r="C27" s="29"/>
      <c r="D27" s="5" t="str">
        <f>IF('Info + taal-langue'!$B$2="Nederlands",'NL+ FR'!$A$163,'NL+ FR'!$B$163)</f>
        <v>https://www.beswic.be/nl</v>
      </c>
      <c r="E27" s="133"/>
    </row>
    <row r="28" spans="1:7" ht="33" customHeight="1" thickBot="1" x14ac:dyDescent="0.3">
      <c r="B28" s="3" t="str">
        <f>IF('Info + taal-langue'!$B$2="Nederlands",'NL+ FR'!$A$80,'NL+ FR'!$B$80)</f>
        <v>Als u de prediagnose wenst te verfijnen, kunt u module 2 invullen.</v>
      </c>
      <c r="C28" s="30"/>
      <c r="D28" s="7"/>
      <c r="E28" s="133"/>
    </row>
  </sheetData>
  <mergeCells count="49">
    <mergeCell ref="G16:G17"/>
    <mergeCell ref="A18:A19"/>
    <mergeCell ref="B18:B19"/>
    <mergeCell ref="C18:C19"/>
    <mergeCell ref="D18:D19"/>
    <mergeCell ref="E18:E19"/>
    <mergeCell ref="F18:F19"/>
    <mergeCell ref="G18:G19"/>
    <mergeCell ref="A16:A17"/>
    <mergeCell ref="B16:B17"/>
    <mergeCell ref="C16:C17"/>
    <mergeCell ref="D16:D17"/>
    <mergeCell ref="E16:E17"/>
    <mergeCell ref="F16:F17"/>
    <mergeCell ref="G12:G13"/>
    <mergeCell ref="A14:A15"/>
    <mergeCell ref="B14:B15"/>
    <mergeCell ref="C14:C15"/>
    <mergeCell ref="D14:D15"/>
    <mergeCell ref="E14:E15"/>
    <mergeCell ref="F14:F15"/>
    <mergeCell ref="G14:G15"/>
    <mergeCell ref="A12:A13"/>
    <mergeCell ref="B12:B13"/>
    <mergeCell ref="C12:C13"/>
    <mergeCell ref="D12:D13"/>
    <mergeCell ref="E12:E13"/>
    <mergeCell ref="F12:F13"/>
    <mergeCell ref="A7:A8"/>
    <mergeCell ref="C7:C8"/>
    <mergeCell ref="D7:D8"/>
    <mergeCell ref="E7:E8"/>
    <mergeCell ref="F7:F8"/>
    <mergeCell ref="G7:G8"/>
    <mergeCell ref="G3:G4"/>
    <mergeCell ref="H3:H4"/>
    <mergeCell ref="A5:A6"/>
    <mergeCell ref="B5:B6"/>
    <mergeCell ref="C5:C6"/>
    <mergeCell ref="D5:D6"/>
    <mergeCell ref="E5:E6"/>
    <mergeCell ref="F5:F6"/>
    <mergeCell ref="G5:G6"/>
    <mergeCell ref="A3:A4"/>
    <mergeCell ref="B3:B4"/>
    <mergeCell ref="C3:C4"/>
    <mergeCell ref="D3:D4"/>
    <mergeCell ref="E3:E4"/>
    <mergeCell ref="F3:F4"/>
  </mergeCells>
  <conditionalFormatting sqref="F21">
    <cfRule type="cellIs" dxfId="17" priority="2" operator="between">
      <formula>5</formula>
      <formula>12</formula>
    </cfRule>
    <cfRule type="cellIs" dxfId="16" priority="3" operator="between">
      <formula>3</formula>
      <formula>4</formula>
    </cfRule>
    <cfRule type="cellIs" dxfId="15" priority="4" operator="between">
      <formula>0</formula>
      <formula>2</formula>
    </cfRule>
  </conditionalFormatting>
  <conditionalFormatting sqref="E21">
    <cfRule type="colorScale" priority="1">
      <colorScale>
        <cfvo type="min"/>
        <cfvo type="percentile" val="50"/>
        <cfvo type="max"/>
        <color rgb="FF92D050"/>
        <color theme="5"/>
        <color rgb="FFFF0000"/>
      </colorScale>
    </cfRule>
  </conditionalFormatting>
  <hyperlinks>
    <hyperlink ref="H2" location="Interpretatie_N!A1" display="Interpretatie_N!A1"/>
    <hyperlink ref="H3" location="Interpretatie_N!A5" display="Interpretatie_N!A5"/>
    <hyperlink ref="H4" location="Interpretatie_N!A5" display="Interpretatie_N!A5"/>
    <hyperlink ref="E2" location="Interpretation!A2" display="Interpretation!A2"/>
    <hyperlink ref="E3" location="Interpretation!A4" display="Interpretation!A4"/>
    <hyperlink ref="E4" location="Interpretation!A4" display="Interpretation!A4"/>
    <hyperlink ref="E6" location="Interpretation!A5" display="Interpretation!A5"/>
    <hyperlink ref="E8" location="Interpretation!A6" display="Interpretation!A6"/>
    <hyperlink ref="E10" location="Interpretation!A10" display="Interpretation!A10"/>
    <hyperlink ref="E11" location="Interpretation!A11" display="Interpretation!A11"/>
    <hyperlink ref="E12" location="Interpretation!A12" display="Interpretation!A12"/>
    <hyperlink ref="E13" location="Interpretation!A12" display="Interpretation!A12"/>
    <hyperlink ref="E15" location="Interpretation!A13" display="Interpretation!A13"/>
    <hyperlink ref="E16" location="Interpretation!A14" display="Interpretation!A14"/>
    <hyperlink ref="E17" location="Interpretation!A14" display="Interpretation!A14"/>
    <hyperlink ref="E18" location="Interpretation!A15" display="Interpretation!A15"/>
    <hyperlink ref="E19" location="Interpretation!A15" display="Interpretation!A15"/>
    <hyperlink ref="E20" location="Interpretation!A16" display="Interpretation!A16"/>
    <hyperlink ref="E9" location="Interpretation!A9" display="Interpretation!A9"/>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28"/>
  <sheetViews>
    <sheetView showGridLines="0" topLeftCell="A6" workbookViewId="0">
      <pane xSplit="1" topLeftCell="B1" activePane="topRight" state="frozen"/>
      <selection pane="topRight" activeCell="G2" sqref="G2:G20"/>
    </sheetView>
  </sheetViews>
  <sheetFormatPr defaultColWidth="8.85546875" defaultRowHeight="15" x14ac:dyDescent="0.25"/>
  <cols>
    <col min="1" max="1" width="26.28515625" style="6" customWidth="1"/>
    <col min="2" max="2" width="41.140625" style="6" customWidth="1"/>
    <col min="3" max="4" width="49.7109375" style="6" customWidth="1"/>
    <col min="5" max="5" width="30.7109375" style="128" customWidth="1"/>
    <col min="6" max="6" width="13" style="16" customWidth="1"/>
    <col min="7" max="7" width="45" style="16" customWidth="1"/>
    <col min="8" max="8" width="41" hidden="1" customWidth="1"/>
  </cols>
  <sheetData>
    <row r="1" spans="1:9" ht="27" customHeight="1" thickBot="1" x14ac:dyDescent="0.3">
      <c r="A1" s="91" t="s">
        <v>135</v>
      </c>
      <c r="B1" s="91" t="str">
        <f>IF('Info + taal-langue'!B2="Nederlands",'NL+ FR'!A6,'NL+ FR'!B6)</f>
        <v>Aantallen</v>
      </c>
      <c r="C1" s="91" t="str">
        <f>IF('Info + taal-langue'!$B$2="Nederlands",'NL+ FR'!$A$7,'NL+ FR'!$B$7)</f>
        <v>Criterium</v>
      </c>
      <c r="D1" s="88" t="str">
        <f>IF('Info + taal-langue'!$B$2="Nederlands",'NL+ FR'!$A$141,'NL+ FR'!$B$141)</f>
        <v>Aanpassing criterium</v>
      </c>
      <c r="E1" s="57"/>
      <c r="F1" s="21" t="str">
        <f>IF('Info + taal-langue'!$B$2="Nederlands",'NL+ FR'!$A$8,'NL+ FR'!$B$8)</f>
        <v>NEE=0 JA=1</v>
      </c>
      <c r="G1" s="87" t="str">
        <f>IF('Info + taal-langue'!$B$2="Nederlands",'NL+ FR'!$A$62,'NL+ FR'!$B$62)</f>
        <v>Bespreking thema</v>
      </c>
    </row>
    <row r="2" spans="1:9" ht="32.1" customHeight="1" thickBot="1" x14ac:dyDescent="0.3">
      <c r="A2" s="8" t="str">
        <f>IF('Info + taal-langue'!$B$2="Nederlands",'NL+ FR'!$A$47,'NL+ FR'!$B$47)</f>
        <v>1. Ernstige arbeidsongevallen</v>
      </c>
      <c r="B2" s="8" t="str">
        <f>IF('Info + taal-langue'!$B$2="Nederlands",'NL+ FR'!$A$21,'NL+ FR'!$B$21)</f>
        <v>Aantal arbeidsongevallen die beschouwd worden als ernstig</v>
      </c>
      <c r="C2" s="8" t="str">
        <f>IF('Info + taal-langue'!$B$2="Nederlands",'NL+ FR'!$A$22,'NL+ FR'!$B$22)</f>
        <v>Het voorkomen van minstens één ernstig arbeidsongeval in de loop van het voorgaande jaar</v>
      </c>
      <c r="D2" s="141" t="str">
        <f>IF('Info + taal-langue'!$B$2="Nederlands",'NL+ FR'!$A$63,'NL+ FR'!$B$63)</f>
        <v>1. ERNSTIGE ARBEIDSONGEVALLEN</v>
      </c>
      <c r="E2" s="70" t="str">
        <f>IF('Info + taal-langue'!$B$2="Nederlands",'NL+ FR'!$A$112,'NL+ FR'!$B$112)</f>
        <v>Meer informatie</v>
      </c>
      <c r="F2" s="20">
        <f>'Data collection'!AD5</f>
        <v>0</v>
      </c>
      <c r="G2" s="141" t="str">
        <f>IF('Info + taal-langue'!$B$2="Nederlands",'NL+ FR'!$A$63,'NL+ FR'!$B$63)</f>
        <v>1. ERNSTIGE ARBEIDSONGEVALLEN</v>
      </c>
      <c r="H2" s="50" t="str">
        <f>IF('Info + taal-langue'!$B$2="Nederlands",'NL+ FR'!$A$103,'NL+ FR'!$B$103)</f>
        <v>Meer informatie over dit knipperlicht</v>
      </c>
    </row>
    <row r="3" spans="1:9" ht="66.95" customHeight="1" x14ac:dyDescent="0.25">
      <c r="A3" s="164" t="str">
        <f>IF('Info + taal-langue'!$B$2="Nederlands",'NL+ FR'!$A$48,'NL+ FR'!$B$48)</f>
        <v>2. Afwezigheden van lange duur wegens ziekte</v>
      </c>
      <c r="B3" s="164" t="str">
        <f>IF('Info + taal-langue'!$B$2="Nederlands",'NL+ FR'!$A$23,'NL+ FR'!$B$23)</f>
        <v>Aantal werknemers die wegens ziekte afwezig geweest zijn gedurende een lange periode (meer dan 30 kalenderdagen)</v>
      </c>
      <c r="C3" s="164" t="str">
        <f>IF('Info + taal-langue'!$B$2="Nederlands",'NL+ FR'!$A$24,'NL+ FR'!$B$24)</f>
        <v>Het voorkomen van minstens één ziektegeval van lange duur in de loop van het voorgaande jaar</v>
      </c>
      <c r="D3" s="168" t="str">
        <f>IF('Info + taal-langue'!$B$2="Nederlands",'NL+ FR'!$A$64,'NL+ FR'!$B$64)</f>
        <v>2. LANGDURIGE AFWEZIGHEDEN</v>
      </c>
      <c r="E3" s="162" t="str">
        <f>IF('Info + taal-langue'!$B$2="Nederlands",'NL+ FR'!$A$112,'NL+ FR'!$B$112)</f>
        <v>Meer informatie</v>
      </c>
      <c r="F3" s="171">
        <f>'Data collection'!AD6</f>
        <v>0</v>
      </c>
      <c r="G3" s="168" t="str">
        <f>IF('Info + taal-langue'!$B$2="Nederlands",'NL+ FR'!$A$64,'NL+ FR'!$B$64)</f>
        <v>2. LANGDURIGE AFWEZIGHEDEN</v>
      </c>
      <c r="H3" s="170" t="str">
        <f>IF('Info + taal-langue'!$B$2="Nederlands",'NL+ FR'!$A$103,'NL+ FR'!$B$103)</f>
        <v>Meer informatie over dit knipperlicht</v>
      </c>
    </row>
    <row r="4" spans="1:9" ht="15.75" thickBot="1" x14ac:dyDescent="0.3">
      <c r="A4" s="165"/>
      <c r="B4" s="165"/>
      <c r="C4" s="165"/>
      <c r="D4" s="169"/>
      <c r="E4" s="163"/>
      <c r="F4" s="172"/>
      <c r="G4" s="169"/>
      <c r="H4" s="170"/>
    </row>
    <row r="5" spans="1:9" ht="65.099999999999994" customHeight="1" x14ac:dyDescent="0.25">
      <c r="A5" s="164" t="str">
        <f>IF('Info + taal-langue'!$B$2="Nederlands",'NL+ FR'!$A$49,'NL+ FR'!$B$49)</f>
        <v>3. Herhaalde kortdurende afwezigheden wegens ziekte</v>
      </c>
      <c r="B5" s="164" t="str">
        <f>IF('Info + taal-langue'!$B$2="Nederlands",'NL+ FR'!$A$25,'NL+ FR'!$B$25)</f>
        <v>Aantal werknemers dat meerdere malen (meer dan drie keer) afwezig is geweest voor kortere perioden (minder dan 30 dagen)</v>
      </c>
      <c r="C5" s="164" t="str">
        <f>IF('Info + taal-langue'!$B$2="Nederlands",'NL+ FR'!$A$26,'NL+ FR'!$B$26)</f>
        <v>Het voorkomen van dergelijk patroon van afwezigheden van korte duur (meer dan 3 keer) in de loop van het voorgaande jaar</v>
      </c>
      <c r="D5" s="168" t="str">
        <f>IF('Info + taal-langue'!$B$2="Nederlands",'NL+ FR'!$A$65,'NL+ FR'!$B$65)</f>
        <v>3. HERHAALDE KORTDURENDE AFWEZIGHEDEN</v>
      </c>
      <c r="E5" s="162" t="str">
        <f>IF('Info + taal-langue'!$B$2="Nederlands",'NL+ FR'!$A$112,'NL+ FR'!$B$112)</f>
        <v>Meer informatie</v>
      </c>
      <c r="F5" s="171">
        <f>'Data collection'!AD7</f>
        <v>0</v>
      </c>
      <c r="G5" s="168" t="str">
        <f>IF('Info + taal-langue'!$B$2="Nederlands",'NL+ FR'!$A$65,'NL+ FR'!$B$65)</f>
        <v>3. HERHAALDE KORTDURENDE AFWEZIGHEDEN</v>
      </c>
      <c r="I5" s="16"/>
    </row>
    <row r="6" spans="1:9" ht="15.75" thickBot="1" x14ac:dyDescent="0.3">
      <c r="A6" s="165"/>
      <c r="B6" s="165"/>
      <c r="C6" s="165"/>
      <c r="D6" s="169"/>
      <c r="E6" s="163"/>
      <c r="F6" s="172"/>
      <c r="G6" s="169"/>
    </row>
    <row r="7" spans="1:9" ht="23.1" customHeight="1" thickBot="1" x14ac:dyDescent="0.3">
      <c r="A7" s="164" t="str">
        <f>IF('Info + taal-langue'!$B$2="Nederlands",'NL+ FR'!$A$50,'NL+ FR'!$B$50)</f>
        <v>4. Verloop (turnover)</v>
      </c>
      <c r="B7" s="15" t="str">
        <f>IF('Info + taal-langue'!$B$2="Nederlands",'NL+ FR'!$A$27,'NL+ FR'!$B$27)</f>
        <v>Aantal nieuw aangeworven personen</v>
      </c>
      <c r="C7" s="164" t="str">
        <f>IF('Info + taal-langue'!$B$2="Nederlands",'NL+ FR'!$A$29,'NL+ FR'!$B$29)</f>
        <v>Het voorgaande jaar heeft een abnormaal verloop te zien gegeven</v>
      </c>
      <c r="D7" s="168" t="str">
        <f>IF('Info + taal-langue'!$B$2="Nederlands",'NL+ FR'!$A$66,'NL+ FR'!$B$66)</f>
        <v>4. VERLOOP</v>
      </c>
      <c r="E7" s="162" t="str">
        <f>IF('Info + taal-langue'!$B$2="Nederlands",'NL+ FR'!$A$112,'NL+ FR'!$B$112)</f>
        <v>Meer informatie</v>
      </c>
      <c r="F7" s="171">
        <f>'Data collection'!AD8</f>
        <v>0</v>
      </c>
      <c r="G7" s="168" t="str">
        <f>IF('Info + taal-langue'!$B$2="Nederlands",'NL+ FR'!$A$66,'NL+ FR'!$B$66)</f>
        <v>4. VERLOOP</v>
      </c>
    </row>
    <row r="8" spans="1:9" ht="27.95" customHeight="1" thickBot="1" x14ac:dyDescent="0.3">
      <c r="A8" s="165"/>
      <c r="B8" s="13" t="str">
        <f>IF('Info + taal-langue'!$B$2="Nederlands",'NL+ FR'!$A$28,'NL+ FR'!$B$28)</f>
        <v>Aantal personen dat de onderneming verlaten heeft</v>
      </c>
      <c r="C8" s="165"/>
      <c r="D8" s="169"/>
      <c r="E8" s="163"/>
      <c r="F8" s="172"/>
      <c r="G8" s="169"/>
    </row>
    <row r="9" spans="1:9" ht="71.099999999999994" customHeight="1" thickBot="1" x14ac:dyDescent="0.3">
      <c r="A9" s="8" t="str">
        <f>IF('Info + taal-langue'!$B$2="Nederlands",'NL+ FR'!$A$51,'NL+ FR'!$B$51)</f>
        <v>5. Interne personeelsmutaties</v>
      </c>
      <c r="B9" s="109" t="str">
        <f>IF('Info + taal-langue'!$B$2="Nederlands",'NL+ FR'!$A$30,'NL+ FR'!$B$30)</f>
        <v>Aantal interne mutaties op aanvraag van de betrokken werknemers</v>
      </c>
      <c r="C9" s="8" t="str">
        <f>IF('Info + taal-langue'!$B$2="Nederlands",'NL+ FR'!$A$31,'NL+ FR'!$B$31)</f>
        <v>Het aantal aangevraagde interne mutaties is het voorgaande jaar abnormaal hoog geweest, rekening houdend met het gevoerde personeelsbeleid inzake interne mobiliteit (op het vlak van de onderneming/van de werkeenheid)</v>
      </c>
      <c r="D9" s="141" t="str">
        <f>IF('Info + taal-langue'!$B$2="Nederlands",'NL+ FR'!$A$67,'NL+ FR'!$B$67)</f>
        <v>5. INTERNE MUTATIES</v>
      </c>
      <c r="E9" s="70" t="str">
        <f>IF('Info + taal-langue'!$B$2="Nederlands",'NL+ FR'!$A$112,'NL+ FR'!$B$112)</f>
        <v>Meer informatie</v>
      </c>
      <c r="F9" s="20">
        <f>'Data collection'!AD10</f>
        <v>0</v>
      </c>
      <c r="G9" s="141" t="str">
        <f>IF('Info + taal-langue'!$B$2="Nederlands",'NL+ FR'!$A$67,'NL+ FR'!$B$67)</f>
        <v>5. INTERNE MUTATIES</v>
      </c>
    </row>
    <row r="10" spans="1:9" ht="51" customHeight="1" thickBot="1" x14ac:dyDescent="0.3">
      <c r="A10" s="8" t="str">
        <f>IF('Info + taal-langue'!$B$2="Nederlands",'NL+ FR'!$A$52,'NL+ FR'!$B$52)</f>
        <v>6. Disciplinaire procedures n.a.v. disfunctioneren</v>
      </c>
      <c r="B10" s="109" t="str">
        <f>IF('Info + taal-langue'!$B$2="Nederlands",'NL+ FR'!$A$32,'NL+ FR'!$B$32)</f>
        <v>Aantal (interne) procedures opgestart binnen de onderneming naar aanleiding van het disfunctioneren van een werknemer</v>
      </c>
      <c r="C10" s="8" t="str">
        <f>IF('Info + taal-langue'!$B$2="Nederlands",'NL+ FR'!$A$33,'NL+ FR'!$B$33)</f>
        <v>Minstens één dergelijke procedure in de loop van het voorgaande jaar</v>
      </c>
      <c r="D10" s="141" t="str">
        <f>IF('Info + taal-langue'!$B$2="Nederlands",'NL+ FR'!$A$68,'NL+ FR'!$B$68)</f>
        <v>6. PROCEDURES</v>
      </c>
      <c r="E10" s="70" t="str">
        <f>IF('Info + taal-langue'!$B$2="Nederlands",'NL+ FR'!$A$112,'NL+ FR'!$B$112)</f>
        <v>Meer informatie</v>
      </c>
      <c r="F10" s="20">
        <f>'Data collection'!AD11</f>
        <v>0</v>
      </c>
      <c r="G10" s="141" t="str">
        <f>IF('Info + taal-langue'!$B$2="Nederlands",'NL+ FR'!$A$68,'NL+ FR'!$B$68)</f>
        <v>6. PROCEDURES</v>
      </c>
    </row>
    <row r="11" spans="1:9" ht="72.95" customHeight="1" thickBot="1" x14ac:dyDescent="0.3">
      <c r="A11" s="9" t="str">
        <f>IF('Info + taal-langue'!$B$2="Nederlands",'NL+ FR'!$A$53,'NL+ FR'!$B$53)</f>
        <v>7. Verzoeken tot een psychosociale interventie</v>
      </c>
      <c r="B11" s="14" t="str">
        <f>IF('Info + taal-langue'!$B$2="Nederlands",'NL+ FR'!$A$34,'NL+ FR'!$B$34)</f>
        <v>Het aantal formele en informele verzoeken tot een psychosociale interventie, gericht aan de vertrouwenspersoon of de 
interne/externe preventieadviseur psychosociale aspecten</v>
      </c>
      <c r="C11" s="9" t="str">
        <f>IF('Info + taal-langue'!$B$2="Nederlands",'NL+ FR'!$A$35,'NL+ FR'!$B$35)</f>
        <v>Minstens één dergelijke vraag tot interventie in de loop van het voorafgaande jaar</v>
      </c>
      <c r="D11" s="141" t="str">
        <f>IF('Info + taal-langue'!$B$2="Nederlands",'NL+ FR'!$A$69,'NL+ FR'!$B$69)</f>
        <v>7. PSYCHOSOCIALE VERZOEKEN</v>
      </c>
      <c r="E11" s="70" t="str">
        <f>IF('Info + taal-langue'!$B$2="Nederlands",'NL+ FR'!$A$112,'NL+ FR'!$B$112)</f>
        <v>Meer informatie</v>
      </c>
      <c r="F11" s="20">
        <f>'Data collection'!AD12</f>
        <v>0</v>
      </c>
      <c r="G11" s="141" t="str">
        <f>IF('Info + taal-langue'!$B$2="Nederlands",'NL+ FR'!$A$69,'NL+ FR'!$B$69)</f>
        <v>7. PSYCHOSOCIALE VERZOEKEN</v>
      </c>
    </row>
    <row r="12" spans="1:9" ht="40.700000000000003" customHeight="1" x14ac:dyDescent="0.25">
      <c r="A12" s="164" t="str">
        <f>IF('Info + taal-langue'!$B$2="Nederlands",'NL+ FR'!$A$54,'NL+ FR'!$B$54)</f>
        <v>8. (Pogingen tot) zelfdoding met een ondernemingsgebonden oorzaak</v>
      </c>
      <c r="B12" s="164" t="str">
        <f>IF('Info + taal-langue'!$B$2="Nederlands",'NL+ FR'!$A$36,'NL+ FR'!$B$36)</f>
        <v>Aantal zelfdodingen en pogingen tot zelfdoding op de werkplaats of buiten de werkplaats maar die door de collega’s of door de 
familie geweten worden aan de arbeidssituatie</v>
      </c>
      <c r="C12" s="164" t="str">
        <f>IF('Info + taal-langue'!$B$2="Nederlands",'NL+ FR'!$A$37,'NL+ FR'!$B$37)</f>
        <v>Het voorkomen van minstens één dergelijke (poging tot) zelfdoding in de loop van het voorgaande jaar</v>
      </c>
      <c r="D12" s="168" t="str">
        <f>IF('Info + taal-langue'!$B$2="Nederlands",'NL+ FR'!$A$70,'NL+ FR'!$B$70)</f>
        <v>8. ZELFDODING</v>
      </c>
      <c r="E12" s="162" t="str">
        <f>IF('Info + taal-langue'!$B$2="Nederlands",'NL+ FR'!$A$112,'NL+ FR'!$B$112)</f>
        <v>Meer informatie</v>
      </c>
      <c r="F12" s="171">
        <f>'Data collection'!AD13</f>
        <v>0</v>
      </c>
      <c r="G12" s="168" t="str">
        <f>IF('Info + taal-langue'!$B$2="Nederlands",'NL+ FR'!$A$70,'NL+ FR'!$B$70)</f>
        <v>8. ZELFDODING</v>
      </c>
    </row>
    <row r="13" spans="1:9" ht="23.1" customHeight="1" thickBot="1" x14ac:dyDescent="0.3">
      <c r="A13" s="165"/>
      <c r="B13" s="165"/>
      <c r="C13" s="165"/>
      <c r="D13" s="169"/>
      <c r="E13" s="163"/>
      <c r="F13" s="172"/>
      <c r="G13" s="169"/>
    </row>
    <row r="14" spans="1:9" ht="30.6" customHeight="1" x14ac:dyDescent="0.25">
      <c r="A14" s="164" t="str">
        <f>IF('Info + taal-langue'!$B$2="Nederlands",'NL+ FR'!$A$55,'NL+ FR'!$B$55)</f>
        <v>9. Stakingen, collectieve werkonderbrekingen en vergelijkbare acties</v>
      </c>
      <c r="B14" s="164" t="str">
        <f>IF('Info + taal-langue'!$B$2="Nederlands",'NL+ FR'!$A$38,'NL+ FR'!$B$38)</f>
        <v>Aantal stakingen en gemeenschappelijke werkonderbrekingen in het kader van een ondernemingsgebonden problematiek</v>
      </c>
      <c r="C14" s="164" t="str">
        <f>IF('Info + taal-langue'!$B$2="Nederlands",'NL+ FR'!$A$39,'NL+ FR'!$B$39)</f>
        <v>Het voorkomen van minstens één dergelijke gemeenschappelijke actie in de loop van het voorgaande jaar</v>
      </c>
      <c r="D14" s="168" t="str">
        <f>IF('Info + taal-langue'!$B$2="Nederlands",'NL+ FR'!$A$71,'NL+ FR'!$B$71)</f>
        <v>9. STAKING</v>
      </c>
      <c r="E14" s="162" t="str">
        <f>IF('Info + taal-langue'!$B$2="Nederlands",'NL+ FR'!$A$112,'NL+ FR'!$B$112)</f>
        <v>Meer informatie</v>
      </c>
      <c r="F14" s="171">
        <f>'Data collection'!AD14</f>
        <v>0</v>
      </c>
      <c r="G14" s="168" t="str">
        <f>IF('Info + taal-langue'!$B$2="Nederlands",'NL+ FR'!$A$71,'NL+ FR'!$B$71)</f>
        <v>9. STAKING</v>
      </c>
    </row>
    <row r="15" spans="1:9" ht="18.95" customHeight="1" thickBot="1" x14ac:dyDescent="0.3">
      <c r="A15" s="165"/>
      <c r="B15" s="165"/>
      <c r="C15" s="165"/>
      <c r="D15" s="169"/>
      <c r="E15" s="163"/>
      <c r="F15" s="172"/>
      <c r="G15" s="169"/>
    </row>
    <row r="16" spans="1:9" ht="30.6" customHeight="1" x14ac:dyDescent="0.25">
      <c r="A16" s="164" t="str">
        <f>IF('Info + taal-langue'!$B$2="Nederlands",'NL+ FR'!$A$56,'NL+ FR'!$B$56)</f>
        <v>10. Mogelijks schokkende gebeurtenissen voorgevallen op de arbeidsplaats</v>
      </c>
      <c r="B16" s="164" t="str">
        <f>IF('Info + taal-langue'!$B$2="Nederlands",'NL+ FR'!$A$40,'NL+ FR'!$B$40)</f>
        <v>Aantal mogelijks schokkende gebeurtenissen op de arbeidsplaats waarbij één of meerdere werknemers betrokken waren</v>
      </c>
      <c r="C16" s="164" t="str">
        <f>IF('Info + taal-langue'!$B$2="Nederlands",'NL+ FR'!$A$41,'NL+ FR'!$B$41)</f>
        <v>Het voorkomen van minstens één dergelijke gebeurtenis in de loop van het voorgaande jaar</v>
      </c>
      <c r="D16" s="168" t="str">
        <f>IF('Info + taal-langue'!$B$2="Nederlands",'NL+ FR'!$A$72,'NL+ FR'!$B$72)</f>
        <v>10. SCHOKKENDE GEBEURTENISSEN</v>
      </c>
      <c r="E16" s="162" t="str">
        <f>IF('Info + taal-langue'!$B$2="Nederlands",'NL+ FR'!$A$112,'NL+ FR'!$B$112)</f>
        <v>Meer informatie</v>
      </c>
      <c r="F16" s="171">
        <f>'Data collection'!AD15</f>
        <v>0</v>
      </c>
      <c r="G16" s="168" t="str">
        <f>IF('Info + taal-langue'!$B$2="Nederlands",'NL+ FR'!$A$72,'NL+ FR'!$B$72)</f>
        <v>10. SCHOKKENDE GEBEURTENISSEN</v>
      </c>
    </row>
    <row r="17" spans="1:7" ht="21" customHeight="1" thickBot="1" x14ac:dyDescent="0.3">
      <c r="A17" s="165"/>
      <c r="B17" s="165"/>
      <c r="C17" s="165"/>
      <c r="D17" s="169"/>
      <c r="E17" s="163"/>
      <c r="F17" s="172"/>
      <c r="G17" s="169"/>
    </row>
    <row r="18" spans="1:7" ht="30.6" customHeight="1" x14ac:dyDescent="0.25">
      <c r="A18" s="164" t="str">
        <f>IF('Info + taal-langue'!$B$2="Nederlands",'NL+ FR'!$A$57,'NL+ FR'!$B$57)</f>
        <v>11. Functioneringsproblemen ten gevolge van middelengebruik</v>
      </c>
      <c r="B18" s="164" t="str">
        <f>IF('Info + taal-langue'!$B$2="Nederlands",'NL+ FR'!$A$42,'NL+ FR'!$B$42)</f>
        <v>Aantal incidenten op de arbeidsplaats die verband houden met het gebruik van alcohol, medicatie of andere drugs</v>
      </c>
      <c r="C18" s="164" t="str">
        <f>IF('Info + taal-langue'!$B$2="Nederlands",'NL+ FR'!$A$43,'NL+ FR'!$B$43)</f>
        <v>Het voorkomen van minstens één incident als gevolg van middelengebruik in de loop van het voorgaande jaar</v>
      </c>
      <c r="D18" s="168" t="str">
        <f>IF('Info + taal-langue'!$B$2="Nederlands",'NL+ FR'!$A$73,'NL+ FR'!$B$73)</f>
        <v>11. MIDDELENGEBRUIK</v>
      </c>
      <c r="E18" s="162" t="str">
        <f>IF('Info + taal-langue'!$B$2="Nederlands",'NL+ FR'!$A$112,'NL+ FR'!$B$112)</f>
        <v>Meer informatie</v>
      </c>
      <c r="F18" s="171">
        <f>'Data collection'!AD16</f>
        <v>0</v>
      </c>
      <c r="G18" s="168" t="str">
        <f>IF('Info + taal-langue'!$B$2="Nederlands",'NL+ FR'!$A$73,'NL+ FR'!$B$73)</f>
        <v>11. MIDDELENGEBRUIK</v>
      </c>
    </row>
    <row r="19" spans="1:7" ht="18" customHeight="1" thickBot="1" x14ac:dyDescent="0.3">
      <c r="A19" s="165"/>
      <c r="B19" s="165"/>
      <c r="C19" s="165"/>
      <c r="D19" s="169"/>
      <c r="E19" s="163"/>
      <c r="F19" s="172"/>
      <c r="G19" s="169"/>
    </row>
    <row r="20" spans="1:7" ht="66" customHeight="1" thickBot="1" x14ac:dyDescent="0.3">
      <c r="A20" s="8" t="str">
        <f>IF('Info + taal-langue'!$B$2="Nederlands",'NL+ FR'!$A$58,'NL+ FR'!$B$58)</f>
        <v>12. Structuurveranderingen binnen de onderneming</v>
      </c>
      <c r="B20" s="109" t="str">
        <f>IF('Info + taal-langue'!$B$2="Nederlands",'NL+ FR'!$A$44,'NL+ FR'!$B$44)</f>
        <v>Belangrijke wijzigingen in de organisatie van de onderneming (herstructurering, fusie, overname, collectief ontslag, grootschalige wijziging van de werkorganisatie, …)</v>
      </c>
      <c r="C20" s="8" t="str">
        <f>IF('Info + taal-langue'!$B$2="Nederlands",'NL+ FR'!$A$45,'NL+ FR'!$B$45)</f>
        <v>Het voorkomen van minstens één belangrijke structuurverandering in de loop van het voorgaande jaar</v>
      </c>
      <c r="D20" s="141" t="str">
        <f>IF('Info + taal-langue'!$B$2="Nederlands",'NL+ FR'!$A$74,'NL+ FR'!$B$74)</f>
        <v>12. VERANDERING</v>
      </c>
      <c r="E20" s="70" t="str">
        <f>IF('Info + taal-langue'!$B$2="Nederlands",'NL+ FR'!$A$112,'NL+ FR'!$B$112)</f>
        <v>Meer informatie</v>
      </c>
      <c r="F20" s="20">
        <f>'Data collection'!AD17</f>
        <v>0</v>
      </c>
      <c r="G20" s="141" t="str">
        <f>IF('Info + taal-langue'!$B$2="Nederlands",'NL+ FR'!$A$74,'NL+ FR'!$B$74)</f>
        <v>12. VERANDERING</v>
      </c>
    </row>
    <row r="21" spans="1:7" ht="43.7" customHeight="1" thickBot="1" x14ac:dyDescent="0.3">
      <c r="A21" s="11"/>
      <c r="B21" s="11"/>
      <c r="C21" s="11"/>
      <c r="D21" s="11"/>
      <c r="E21" s="58"/>
      <c r="F21" s="73">
        <f>SUM(F2:F20)</f>
        <v>0</v>
      </c>
    </row>
    <row r="22" spans="1:7" ht="15.75" thickBot="1" x14ac:dyDescent="0.3"/>
    <row r="23" spans="1:7" x14ac:dyDescent="0.25">
      <c r="B23" s="1" t="str">
        <f>IF('Info + taal-langue'!$B$2="Nederlands",'NL+ FR'!$A$75,'NL+ FR'!$B$75)</f>
        <v xml:space="preserve">0,1 of 2 knipperlichten: </v>
      </c>
      <c r="C23" s="27" t="str">
        <f>IF('Info + taal-langue'!$B$2="Nederlands",'NL+ FR'!$A$81,'NL+ FR'!$B$81)</f>
        <v xml:space="preserve">3 of 4 knipperlichten: </v>
      </c>
      <c r="D23" s="4" t="str">
        <f>IF('Info + taal-langue'!$B$2="Nederlands",'NL+ FR'!$A$84,'NL+ FR'!$B$84)</f>
        <v xml:space="preserve">Meer dan 4 knipperlichten: </v>
      </c>
      <c r="E23" s="71"/>
    </row>
    <row r="24" spans="1:7" ht="30" customHeight="1" x14ac:dyDescent="0.25">
      <c r="B24" s="2" t="str">
        <f>IF('Info + taal-langue'!$B$2="Nederlands",'NL+ FR'!$A$76,'NL+ FR'!$B$76)</f>
        <v>U krijgt groen licht.</v>
      </c>
      <c r="C24" s="28" t="str">
        <f>IF('Info + taal-langue'!$B$2="Nederlands",'NL+ FR'!$A$82,'NL+ FR'!$B$82)</f>
        <v>Het is tijd om te handelen, want de situatie kan snel verergeren.</v>
      </c>
      <c r="D24" s="5" t="str">
        <f>IF('Info + taal-langue'!$B$2="Nederlands",'NL+ FR'!$A$85,'NL+ FR'!$B$85)</f>
        <v>U krijgt rood licht. De situatie is ernstig.</v>
      </c>
      <c r="E24" s="71"/>
    </row>
    <row r="25" spans="1:7" ht="63.75" x14ac:dyDescent="0.25">
      <c r="B25" s="2" t="str">
        <f>IF('Info + taal-langue'!$B$2="Nederlands",'NL+ FR'!$A$77,'NL+ FR'!$B$77)</f>
        <v>Blijf echter de evolutie van de knipperlichten opvolgen.</v>
      </c>
      <c r="C25" s="28" t="str">
        <f>IF('Info + taal-langue'!$B$2="Nederlands",'NL+ FR'!$A$83,'NL+ FR'!$B$83)</f>
        <v>Besteed prioritair aandacht aan de knipperlichten die uit de tabel naar voren komen en vul module 2 in om een duidelijker beeld 
van de situatie te bekomen en uw actieplan te kunnen opstellen.</v>
      </c>
      <c r="D25" s="5" t="str">
        <f>IF('Info + taal-langue'!$B$2="Nederlands",'NL+ FR'!$A$86,'NL+ FR'!$B$86)</f>
        <v>Vul meteen module 2 in, stel een actieplan op, leg prioriteiten vast en handel.</v>
      </c>
      <c r="E25" s="71"/>
    </row>
    <row r="26" spans="1:7" ht="25.5" x14ac:dyDescent="0.25">
      <c r="B26" s="2" t="str">
        <f>IF('Info + taal-langue'!$B$2="Nederlands",'NL+ FR'!$A$78,'NL+ FR'!$B$78)</f>
        <v>Indien u 1 of 2 Knipperlichten heeft, besteed hier dan prioritair aandacht aan.</v>
      </c>
      <c r="C26" s="29"/>
      <c r="D26" s="5" t="str">
        <f>IF('Info + taal-langue'!$B$2="Nederlands",'NL+ FR'!$A$87,'NL+ FR'!$B$87)</f>
        <v>U kunt gebruik maken van de instrumenten op de website van de FOD Werkgelegenheid, Arbeid en sociaal Overleg.</v>
      </c>
      <c r="E26" s="71"/>
    </row>
    <row r="27" spans="1:7" ht="45" customHeight="1" x14ac:dyDescent="0.25">
      <c r="B27" s="2" t="str">
        <f>IF('Info + taal-langue'!$B$2="Nederlands",'NL+ FR'!$A$79,'NL+ FR'!$B$79)</f>
        <v>Psychosociale risico’s voorkomen is belangrijk, het is een werk van elke dag.</v>
      </c>
      <c r="C27" s="29"/>
      <c r="D27" s="5" t="str">
        <f>IF('Info + taal-langue'!$B$2="Nederlands",'NL+ FR'!$A$163,'NL+ FR'!$B$163)</f>
        <v>https://www.beswic.be/nl</v>
      </c>
      <c r="E27" s="133"/>
    </row>
    <row r="28" spans="1:7" ht="33" customHeight="1" thickBot="1" x14ac:dyDescent="0.3">
      <c r="B28" s="3" t="str">
        <f>IF('Info + taal-langue'!$B$2="Nederlands",'NL+ FR'!$A$80,'NL+ FR'!$B$80)</f>
        <v>Als u de prediagnose wenst te verfijnen, kunt u module 2 invullen.</v>
      </c>
      <c r="C28" s="30"/>
      <c r="D28" s="7"/>
      <c r="E28" s="133"/>
    </row>
  </sheetData>
  <mergeCells count="49">
    <mergeCell ref="G16:G17"/>
    <mergeCell ref="A18:A19"/>
    <mergeCell ref="B18:B19"/>
    <mergeCell ref="C18:C19"/>
    <mergeCell ref="D18:D19"/>
    <mergeCell ref="E18:E19"/>
    <mergeCell ref="F18:F19"/>
    <mergeCell ref="G18:G19"/>
    <mergeCell ref="A16:A17"/>
    <mergeCell ref="B16:B17"/>
    <mergeCell ref="C16:C17"/>
    <mergeCell ref="D16:D17"/>
    <mergeCell ref="E16:E17"/>
    <mergeCell ref="F16:F17"/>
    <mergeCell ref="G12:G13"/>
    <mergeCell ref="A14:A15"/>
    <mergeCell ref="B14:B15"/>
    <mergeCell ref="C14:C15"/>
    <mergeCell ref="D14:D15"/>
    <mergeCell ref="E14:E15"/>
    <mergeCell ref="F14:F15"/>
    <mergeCell ref="G14:G15"/>
    <mergeCell ref="A12:A13"/>
    <mergeCell ref="B12:B13"/>
    <mergeCell ref="C12:C13"/>
    <mergeCell ref="D12:D13"/>
    <mergeCell ref="E12:E13"/>
    <mergeCell ref="F12:F13"/>
    <mergeCell ref="A7:A8"/>
    <mergeCell ref="C7:C8"/>
    <mergeCell ref="D7:D8"/>
    <mergeCell ref="E7:E8"/>
    <mergeCell ref="F7:F8"/>
    <mergeCell ref="G7:G8"/>
    <mergeCell ref="G3:G4"/>
    <mergeCell ref="H3:H4"/>
    <mergeCell ref="A5:A6"/>
    <mergeCell ref="B5:B6"/>
    <mergeCell ref="C5:C6"/>
    <mergeCell ref="D5:D6"/>
    <mergeCell ref="E5:E6"/>
    <mergeCell ref="F5:F6"/>
    <mergeCell ref="G5:G6"/>
    <mergeCell ref="A3:A4"/>
    <mergeCell ref="B3:B4"/>
    <mergeCell ref="C3:C4"/>
    <mergeCell ref="D3:D4"/>
    <mergeCell ref="E3:E4"/>
    <mergeCell ref="F3:F4"/>
  </mergeCells>
  <conditionalFormatting sqref="F21">
    <cfRule type="cellIs" dxfId="14" priority="2" operator="between">
      <formula>5</formula>
      <formula>12</formula>
    </cfRule>
    <cfRule type="cellIs" dxfId="13" priority="3" operator="between">
      <formula>3</formula>
      <formula>4</formula>
    </cfRule>
    <cfRule type="cellIs" dxfId="12" priority="4" operator="between">
      <formula>0</formula>
      <formula>2</formula>
    </cfRule>
  </conditionalFormatting>
  <conditionalFormatting sqref="E21">
    <cfRule type="colorScale" priority="1">
      <colorScale>
        <cfvo type="min"/>
        <cfvo type="percentile" val="50"/>
        <cfvo type="max"/>
        <color rgb="FF92D050"/>
        <color theme="5"/>
        <color rgb="FFFF0000"/>
      </colorScale>
    </cfRule>
  </conditionalFormatting>
  <hyperlinks>
    <hyperlink ref="H2" location="Interpretatie_N!A1" display="Interpretatie_N!A1"/>
    <hyperlink ref="H3" location="Interpretatie_N!A5" display="Interpretatie_N!A5"/>
    <hyperlink ref="H4" location="Interpretatie_N!A5" display="Interpretatie_N!A5"/>
    <hyperlink ref="E2" location="Interpretation!A2" display="Interpretation!A2"/>
    <hyperlink ref="E3" location="Interpretation!A4" display="Interpretation!A4"/>
    <hyperlink ref="E4" location="Interpretation!A4" display="Interpretation!A4"/>
    <hyperlink ref="E6" location="Interpretation!A5" display="Interpretation!A5"/>
    <hyperlink ref="E8" location="Interpretation!A6" display="Interpretation!A6"/>
    <hyperlink ref="E10" location="Interpretation!A10" display="Interpretation!A10"/>
    <hyperlink ref="E11" location="Interpretation!A11" display="Interpretation!A11"/>
    <hyperlink ref="E12" location="Interpretation!A12" display="Interpretation!A12"/>
    <hyperlink ref="E13" location="Interpretation!A12" display="Interpretation!A12"/>
    <hyperlink ref="E15" location="Interpretation!A13" display="Interpretation!A13"/>
    <hyperlink ref="E16" location="Interpretation!A14" display="Interpretation!A14"/>
    <hyperlink ref="E17" location="Interpretation!A14" display="Interpretation!A14"/>
    <hyperlink ref="E18" location="Interpretation!A15" display="Interpretation!A15"/>
    <hyperlink ref="E19" location="Interpretation!A15" display="Interpretation!A15"/>
    <hyperlink ref="E20" location="Interpretation!A16" display="Interpretation!A16"/>
    <hyperlink ref="E9" location="Interpretation!A9" display="Interpretation!A9"/>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28"/>
  <sheetViews>
    <sheetView showGridLines="0" topLeftCell="A4" workbookViewId="0">
      <pane xSplit="1" topLeftCell="B1" activePane="topRight" state="frozen"/>
      <selection pane="topRight" activeCell="G2" sqref="G2:G20"/>
    </sheetView>
  </sheetViews>
  <sheetFormatPr defaultColWidth="8.85546875" defaultRowHeight="15" x14ac:dyDescent="0.25"/>
  <cols>
    <col min="1" max="1" width="26.28515625" style="6" customWidth="1"/>
    <col min="2" max="2" width="41.140625" style="6" customWidth="1"/>
    <col min="3" max="4" width="49.7109375" style="6" customWidth="1"/>
    <col min="5" max="5" width="30.7109375" style="128" customWidth="1"/>
    <col min="6" max="6" width="11.85546875" style="16" customWidth="1"/>
    <col min="7" max="7" width="45" style="16" customWidth="1"/>
    <col min="8" max="8" width="41" hidden="1" customWidth="1"/>
  </cols>
  <sheetData>
    <row r="1" spans="1:9" ht="27" customHeight="1" thickBot="1" x14ac:dyDescent="0.3">
      <c r="A1" s="91" t="s">
        <v>135</v>
      </c>
      <c r="B1" s="91" t="str">
        <f>IF('Info + taal-langue'!B2="Nederlands",'NL+ FR'!A6,'NL+ FR'!B6)</f>
        <v>Aantallen</v>
      </c>
      <c r="C1" s="91" t="str">
        <f>IF('Info + taal-langue'!$B$2="Nederlands",'NL+ FR'!$A$7,'NL+ FR'!$B$7)</f>
        <v>Criterium</v>
      </c>
      <c r="D1" s="88" t="str">
        <f>IF('Info + taal-langue'!$B$2="Nederlands",'NL+ FR'!$A$141,'NL+ FR'!$B$141)</f>
        <v>Aanpassing criterium</v>
      </c>
      <c r="E1" s="57"/>
      <c r="F1" s="21" t="str">
        <f>IF('Info + taal-langue'!$B$2="Nederlands",'NL+ FR'!$A$8,'NL+ FR'!$B$8)</f>
        <v>NEE=0 JA=1</v>
      </c>
      <c r="G1" s="87" t="str">
        <f>IF('Info + taal-langue'!$B$2="Nederlands",'NL+ FR'!$A$62,'NL+ FR'!$B$62)</f>
        <v>Bespreking thema</v>
      </c>
    </row>
    <row r="2" spans="1:9" ht="32.1" customHeight="1" thickBot="1" x14ac:dyDescent="0.3">
      <c r="A2" s="8" t="str">
        <f>IF('Info + taal-langue'!$B$2="Nederlands",'NL+ FR'!$A$47,'NL+ FR'!$B$47)</f>
        <v>1. Ernstige arbeidsongevallen</v>
      </c>
      <c r="B2" s="8" t="str">
        <f>IF('Info + taal-langue'!$B$2="Nederlands",'NL+ FR'!$A$21,'NL+ FR'!$B$21)</f>
        <v>Aantal arbeidsongevallen die beschouwd worden als ernstig</v>
      </c>
      <c r="C2" s="8" t="str">
        <f>IF('Info + taal-langue'!$B$2="Nederlands",'NL+ FR'!$A$22,'NL+ FR'!$B$22)</f>
        <v>Het voorkomen van minstens één ernstig arbeidsongeval in de loop van het voorgaande jaar</v>
      </c>
      <c r="D2" s="141" t="str">
        <f>IF('Info + taal-langue'!$B$2="Nederlands",'NL+ FR'!$A$63,'NL+ FR'!$B$63)</f>
        <v>1. ERNSTIGE ARBEIDSONGEVALLEN</v>
      </c>
      <c r="E2" s="70" t="str">
        <f>IF('Info + taal-langue'!$B$2="Nederlands",'NL+ FR'!$A$112,'NL+ FR'!$B$112)</f>
        <v>Meer informatie</v>
      </c>
      <c r="F2" s="20">
        <f>'Data collection'!AE5</f>
        <v>0</v>
      </c>
      <c r="G2" s="141" t="str">
        <f>IF('Info + taal-langue'!$B$2="Nederlands",'NL+ FR'!$A$63,'NL+ FR'!$B$63)</f>
        <v>1. ERNSTIGE ARBEIDSONGEVALLEN</v>
      </c>
      <c r="H2" s="50" t="str">
        <f>IF('Info + taal-langue'!$B$2="Nederlands",'NL+ FR'!$A$103,'NL+ FR'!$B$103)</f>
        <v>Meer informatie over dit knipperlicht</v>
      </c>
    </row>
    <row r="3" spans="1:9" ht="66.95" customHeight="1" x14ac:dyDescent="0.25">
      <c r="A3" s="164" t="str">
        <f>IF('Info + taal-langue'!$B$2="Nederlands",'NL+ FR'!$A$48,'NL+ FR'!$B$48)</f>
        <v>2. Afwezigheden van lange duur wegens ziekte</v>
      </c>
      <c r="B3" s="164" t="str">
        <f>IF('Info + taal-langue'!$B$2="Nederlands",'NL+ FR'!$A$23,'NL+ FR'!$B$23)</f>
        <v>Aantal werknemers die wegens ziekte afwezig geweest zijn gedurende een lange periode (meer dan 30 kalenderdagen)</v>
      </c>
      <c r="C3" s="164" t="str">
        <f>IF('Info + taal-langue'!$B$2="Nederlands",'NL+ FR'!$A$24,'NL+ FR'!$B$24)</f>
        <v>Het voorkomen van minstens één ziektegeval van lange duur in de loop van het voorgaande jaar</v>
      </c>
      <c r="D3" s="168" t="str">
        <f>IF('Info + taal-langue'!$B$2="Nederlands",'NL+ FR'!$A$64,'NL+ FR'!$B$64)</f>
        <v>2. LANGDURIGE AFWEZIGHEDEN</v>
      </c>
      <c r="E3" s="162" t="str">
        <f>IF('Info + taal-langue'!$B$2="Nederlands",'NL+ FR'!$A$112,'NL+ FR'!$B$112)</f>
        <v>Meer informatie</v>
      </c>
      <c r="F3" s="171">
        <f>'Data collection'!AE6</f>
        <v>0</v>
      </c>
      <c r="G3" s="168" t="str">
        <f>IF('Info + taal-langue'!$B$2="Nederlands",'NL+ FR'!$A$64,'NL+ FR'!$B$64)</f>
        <v>2. LANGDURIGE AFWEZIGHEDEN</v>
      </c>
      <c r="H3" s="170" t="str">
        <f>IF('Info + taal-langue'!$B$2="Nederlands",'NL+ FR'!$A$103,'NL+ FR'!$B$103)</f>
        <v>Meer informatie over dit knipperlicht</v>
      </c>
    </row>
    <row r="4" spans="1:9" ht="15.75" thickBot="1" x14ac:dyDescent="0.3">
      <c r="A4" s="165"/>
      <c r="B4" s="165"/>
      <c r="C4" s="165"/>
      <c r="D4" s="169"/>
      <c r="E4" s="163"/>
      <c r="F4" s="172"/>
      <c r="G4" s="169"/>
      <c r="H4" s="170"/>
    </row>
    <row r="5" spans="1:9" ht="65.099999999999994" customHeight="1" x14ac:dyDescent="0.25">
      <c r="A5" s="164" t="str">
        <f>IF('Info + taal-langue'!$B$2="Nederlands",'NL+ FR'!$A$49,'NL+ FR'!$B$49)</f>
        <v>3. Herhaalde kortdurende afwezigheden wegens ziekte</v>
      </c>
      <c r="B5" s="164" t="str">
        <f>IF('Info + taal-langue'!$B$2="Nederlands",'NL+ FR'!$A$25,'NL+ FR'!$B$25)</f>
        <v>Aantal werknemers dat meerdere malen (meer dan drie keer) afwezig is geweest voor kortere perioden (minder dan 30 dagen)</v>
      </c>
      <c r="C5" s="164" t="str">
        <f>IF('Info + taal-langue'!$B$2="Nederlands",'NL+ FR'!$A$26,'NL+ FR'!$B$26)</f>
        <v>Het voorkomen van dergelijk patroon van afwezigheden van korte duur (meer dan 3 keer) in de loop van het voorgaande jaar</v>
      </c>
      <c r="D5" s="168" t="str">
        <f>IF('Info + taal-langue'!$B$2="Nederlands",'NL+ FR'!$A$65,'NL+ FR'!$B$65)</f>
        <v>3. HERHAALDE KORTDURENDE AFWEZIGHEDEN</v>
      </c>
      <c r="E5" s="162" t="str">
        <f>IF('Info + taal-langue'!$B$2="Nederlands",'NL+ FR'!$A$112,'NL+ FR'!$B$112)</f>
        <v>Meer informatie</v>
      </c>
      <c r="F5" s="171">
        <f>'Data collection'!AE7</f>
        <v>0</v>
      </c>
      <c r="G5" s="168" t="str">
        <f>IF('Info + taal-langue'!$B$2="Nederlands",'NL+ FR'!$A$65,'NL+ FR'!$B$65)</f>
        <v>3. HERHAALDE KORTDURENDE AFWEZIGHEDEN</v>
      </c>
      <c r="I5" s="16"/>
    </row>
    <row r="6" spans="1:9" ht="15.75" thickBot="1" x14ac:dyDescent="0.3">
      <c r="A6" s="165"/>
      <c r="B6" s="165"/>
      <c r="C6" s="165"/>
      <c r="D6" s="169"/>
      <c r="E6" s="163"/>
      <c r="F6" s="172"/>
      <c r="G6" s="169"/>
    </row>
    <row r="7" spans="1:9" ht="23.1" customHeight="1" thickBot="1" x14ac:dyDescent="0.3">
      <c r="A7" s="164" t="str">
        <f>IF('Info + taal-langue'!$B$2="Nederlands",'NL+ FR'!$A$50,'NL+ FR'!$B$50)</f>
        <v>4. Verloop (turnover)</v>
      </c>
      <c r="B7" s="15" t="str">
        <f>IF('Info + taal-langue'!$B$2="Nederlands",'NL+ FR'!$A$27,'NL+ FR'!$B$27)</f>
        <v>Aantal nieuw aangeworven personen</v>
      </c>
      <c r="C7" s="164" t="str">
        <f>IF('Info + taal-langue'!$B$2="Nederlands",'NL+ FR'!$A$29,'NL+ FR'!$B$29)</f>
        <v>Het voorgaande jaar heeft een abnormaal verloop te zien gegeven</v>
      </c>
      <c r="D7" s="168" t="str">
        <f>IF('Info + taal-langue'!$B$2="Nederlands",'NL+ FR'!$A$66,'NL+ FR'!$B$66)</f>
        <v>4. VERLOOP</v>
      </c>
      <c r="E7" s="162" t="str">
        <f>IF('Info + taal-langue'!$B$2="Nederlands",'NL+ FR'!$A$112,'NL+ FR'!$B$112)</f>
        <v>Meer informatie</v>
      </c>
      <c r="F7" s="171">
        <f>'Data collection'!AE8</f>
        <v>0</v>
      </c>
      <c r="G7" s="168" t="str">
        <f>IF('Info + taal-langue'!$B$2="Nederlands",'NL+ FR'!$A$66,'NL+ FR'!$B$66)</f>
        <v>4. VERLOOP</v>
      </c>
    </row>
    <row r="8" spans="1:9" ht="27.95" customHeight="1" thickBot="1" x14ac:dyDescent="0.3">
      <c r="A8" s="165"/>
      <c r="B8" s="13" t="str">
        <f>IF('Info + taal-langue'!$B$2="Nederlands",'NL+ FR'!$A$28,'NL+ FR'!$B$28)</f>
        <v>Aantal personen dat de onderneming verlaten heeft</v>
      </c>
      <c r="C8" s="165"/>
      <c r="D8" s="169"/>
      <c r="E8" s="163"/>
      <c r="F8" s="172"/>
      <c r="G8" s="169"/>
    </row>
    <row r="9" spans="1:9" ht="71.099999999999994" customHeight="1" thickBot="1" x14ac:dyDescent="0.3">
      <c r="A9" s="8" t="str">
        <f>IF('Info + taal-langue'!$B$2="Nederlands",'NL+ FR'!$A$51,'NL+ FR'!$B$51)</f>
        <v>5. Interne personeelsmutaties</v>
      </c>
      <c r="B9" s="109" t="str">
        <f>IF('Info + taal-langue'!$B$2="Nederlands",'NL+ FR'!$A$30,'NL+ FR'!$B$30)</f>
        <v>Aantal interne mutaties op aanvraag van de betrokken werknemers</v>
      </c>
      <c r="C9" s="8" t="str">
        <f>IF('Info + taal-langue'!$B$2="Nederlands",'NL+ FR'!$A$31,'NL+ FR'!$B$31)</f>
        <v>Het aantal aangevraagde interne mutaties is het voorgaande jaar abnormaal hoog geweest, rekening houdend met het gevoerde personeelsbeleid inzake interne mobiliteit (op het vlak van de onderneming/van de werkeenheid)</v>
      </c>
      <c r="D9" s="141" t="str">
        <f>IF('Info + taal-langue'!$B$2="Nederlands",'NL+ FR'!$A$67,'NL+ FR'!$B$67)</f>
        <v>5. INTERNE MUTATIES</v>
      </c>
      <c r="E9" s="70" t="str">
        <f>IF('Info + taal-langue'!$B$2="Nederlands",'NL+ FR'!$A$112,'NL+ FR'!$B$112)</f>
        <v>Meer informatie</v>
      </c>
      <c r="F9" s="20">
        <f>'Data collection'!AE10</f>
        <v>0</v>
      </c>
      <c r="G9" s="141" t="str">
        <f>IF('Info + taal-langue'!$B$2="Nederlands",'NL+ FR'!$A$67,'NL+ FR'!$B$67)</f>
        <v>5. INTERNE MUTATIES</v>
      </c>
    </row>
    <row r="10" spans="1:9" ht="51" customHeight="1" thickBot="1" x14ac:dyDescent="0.3">
      <c r="A10" s="8" t="str">
        <f>IF('Info + taal-langue'!$B$2="Nederlands",'NL+ FR'!$A$52,'NL+ FR'!$B$52)</f>
        <v>6. Disciplinaire procedures n.a.v. disfunctioneren</v>
      </c>
      <c r="B10" s="109" t="str">
        <f>IF('Info + taal-langue'!$B$2="Nederlands",'NL+ FR'!$A$32,'NL+ FR'!$B$32)</f>
        <v>Aantal (interne) procedures opgestart binnen de onderneming naar aanleiding van het disfunctioneren van een werknemer</v>
      </c>
      <c r="C10" s="8" t="str">
        <f>IF('Info + taal-langue'!$B$2="Nederlands",'NL+ FR'!$A$33,'NL+ FR'!$B$33)</f>
        <v>Minstens één dergelijke procedure in de loop van het voorgaande jaar</v>
      </c>
      <c r="D10" s="141" t="str">
        <f>IF('Info + taal-langue'!$B$2="Nederlands",'NL+ FR'!$A$68,'NL+ FR'!$B$68)</f>
        <v>6. PROCEDURES</v>
      </c>
      <c r="E10" s="70" t="str">
        <f>IF('Info + taal-langue'!$B$2="Nederlands",'NL+ FR'!$A$112,'NL+ FR'!$B$112)</f>
        <v>Meer informatie</v>
      </c>
      <c r="F10" s="20">
        <f>'Data collection'!AE11</f>
        <v>0</v>
      </c>
      <c r="G10" s="141" t="str">
        <f>IF('Info + taal-langue'!$B$2="Nederlands",'NL+ FR'!$A$68,'NL+ FR'!$B$68)</f>
        <v>6. PROCEDURES</v>
      </c>
    </row>
    <row r="11" spans="1:9" ht="72.95" customHeight="1" thickBot="1" x14ac:dyDescent="0.3">
      <c r="A11" s="9" t="str">
        <f>IF('Info + taal-langue'!$B$2="Nederlands",'NL+ FR'!$A$53,'NL+ FR'!$B$53)</f>
        <v>7. Verzoeken tot een psychosociale interventie</v>
      </c>
      <c r="B11" s="14" t="str">
        <f>IF('Info + taal-langue'!$B$2="Nederlands",'NL+ FR'!$A$34,'NL+ FR'!$B$34)</f>
        <v>Het aantal formele en informele verzoeken tot een psychosociale interventie, gericht aan de vertrouwenspersoon of de 
interne/externe preventieadviseur psychosociale aspecten</v>
      </c>
      <c r="C11" s="9" t="str">
        <f>IF('Info + taal-langue'!$B$2="Nederlands",'NL+ FR'!$A$35,'NL+ FR'!$B$35)</f>
        <v>Minstens één dergelijke vraag tot interventie in de loop van het voorafgaande jaar</v>
      </c>
      <c r="D11" s="141" t="str">
        <f>IF('Info + taal-langue'!$B$2="Nederlands",'NL+ FR'!$A$69,'NL+ FR'!$B$69)</f>
        <v>7. PSYCHOSOCIALE VERZOEKEN</v>
      </c>
      <c r="E11" s="70" t="str">
        <f>IF('Info + taal-langue'!$B$2="Nederlands",'NL+ FR'!$A$112,'NL+ FR'!$B$112)</f>
        <v>Meer informatie</v>
      </c>
      <c r="F11" s="20">
        <f>'Data collection'!AE12</f>
        <v>0</v>
      </c>
      <c r="G11" s="141" t="str">
        <f>IF('Info + taal-langue'!$B$2="Nederlands",'NL+ FR'!$A$69,'NL+ FR'!$B$69)</f>
        <v>7. PSYCHOSOCIALE VERZOEKEN</v>
      </c>
    </row>
    <row r="12" spans="1:9" ht="40.700000000000003" customHeight="1" x14ac:dyDescent="0.25">
      <c r="A12" s="164" t="str">
        <f>IF('Info + taal-langue'!$B$2="Nederlands",'NL+ FR'!$A$54,'NL+ FR'!$B$54)</f>
        <v>8. (Pogingen tot) zelfdoding met een ondernemingsgebonden oorzaak</v>
      </c>
      <c r="B12" s="164" t="str">
        <f>IF('Info + taal-langue'!$B$2="Nederlands",'NL+ FR'!$A$36,'NL+ FR'!$B$36)</f>
        <v>Aantal zelfdodingen en pogingen tot zelfdoding op de werkplaats of buiten de werkplaats maar die door de collega’s of door de 
familie geweten worden aan de arbeidssituatie</v>
      </c>
      <c r="C12" s="164" t="str">
        <f>IF('Info + taal-langue'!$B$2="Nederlands",'NL+ FR'!$A$37,'NL+ FR'!$B$37)</f>
        <v>Het voorkomen van minstens één dergelijke (poging tot) zelfdoding in de loop van het voorgaande jaar</v>
      </c>
      <c r="D12" s="168" t="str">
        <f>IF('Info + taal-langue'!$B$2="Nederlands",'NL+ FR'!$A$70,'NL+ FR'!$B$70)</f>
        <v>8. ZELFDODING</v>
      </c>
      <c r="E12" s="162" t="str">
        <f>IF('Info + taal-langue'!$B$2="Nederlands",'NL+ FR'!$A$112,'NL+ FR'!$B$112)</f>
        <v>Meer informatie</v>
      </c>
      <c r="F12" s="171">
        <f>'Data collection'!AE13</f>
        <v>0</v>
      </c>
      <c r="G12" s="168" t="str">
        <f>IF('Info + taal-langue'!$B$2="Nederlands",'NL+ FR'!$A$70,'NL+ FR'!$B$70)</f>
        <v>8. ZELFDODING</v>
      </c>
    </row>
    <row r="13" spans="1:9" ht="23.1" customHeight="1" thickBot="1" x14ac:dyDescent="0.3">
      <c r="A13" s="165"/>
      <c r="B13" s="165"/>
      <c r="C13" s="165"/>
      <c r="D13" s="169"/>
      <c r="E13" s="163"/>
      <c r="F13" s="172"/>
      <c r="G13" s="169"/>
    </row>
    <row r="14" spans="1:9" ht="30.6" customHeight="1" x14ac:dyDescent="0.25">
      <c r="A14" s="164" t="str">
        <f>IF('Info + taal-langue'!$B$2="Nederlands",'NL+ FR'!$A$55,'NL+ FR'!$B$55)</f>
        <v>9. Stakingen, collectieve werkonderbrekingen en vergelijkbare acties</v>
      </c>
      <c r="B14" s="164" t="str">
        <f>IF('Info + taal-langue'!$B$2="Nederlands",'NL+ FR'!$A$38,'NL+ FR'!$B$38)</f>
        <v>Aantal stakingen en gemeenschappelijke werkonderbrekingen in het kader van een ondernemingsgebonden problematiek</v>
      </c>
      <c r="C14" s="164" t="str">
        <f>IF('Info + taal-langue'!$B$2="Nederlands",'NL+ FR'!$A$39,'NL+ FR'!$B$39)</f>
        <v>Het voorkomen van minstens één dergelijke gemeenschappelijke actie in de loop van het voorgaande jaar</v>
      </c>
      <c r="D14" s="168" t="str">
        <f>IF('Info + taal-langue'!$B$2="Nederlands",'NL+ FR'!$A$71,'NL+ FR'!$B$71)</f>
        <v>9. STAKING</v>
      </c>
      <c r="E14" s="162" t="str">
        <f>IF('Info + taal-langue'!$B$2="Nederlands",'NL+ FR'!$A$112,'NL+ FR'!$B$112)</f>
        <v>Meer informatie</v>
      </c>
      <c r="F14" s="171">
        <f>'Data collection'!AE14</f>
        <v>0</v>
      </c>
      <c r="G14" s="168" t="str">
        <f>IF('Info + taal-langue'!$B$2="Nederlands",'NL+ FR'!$A$71,'NL+ FR'!$B$71)</f>
        <v>9. STAKING</v>
      </c>
    </row>
    <row r="15" spans="1:9" ht="18.95" customHeight="1" thickBot="1" x14ac:dyDescent="0.3">
      <c r="A15" s="165"/>
      <c r="B15" s="165"/>
      <c r="C15" s="165"/>
      <c r="D15" s="169"/>
      <c r="E15" s="163"/>
      <c r="F15" s="172"/>
      <c r="G15" s="169"/>
    </row>
    <row r="16" spans="1:9" ht="30.6" customHeight="1" x14ac:dyDescent="0.25">
      <c r="A16" s="164" t="str">
        <f>IF('Info + taal-langue'!$B$2="Nederlands",'NL+ FR'!$A$56,'NL+ FR'!$B$56)</f>
        <v>10. Mogelijks schokkende gebeurtenissen voorgevallen op de arbeidsplaats</v>
      </c>
      <c r="B16" s="164" t="str">
        <f>IF('Info + taal-langue'!$B$2="Nederlands",'NL+ FR'!$A$40,'NL+ FR'!$B$40)</f>
        <v>Aantal mogelijks schokkende gebeurtenissen op de arbeidsplaats waarbij één of meerdere werknemers betrokken waren</v>
      </c>
      <c r="C16" s="164" t="str">
        <f>IF('Info + taal-langue'!$B$2="Nederlands",'NL+ FR'!$A$41,'NL+ FR'!$B$41)</f>
        <v>Het voorkomen van minstens één dergelijke gebeurtenis in de loop van het voorgaande jaar</v>
      </c>
      <c r="D16" s="168" t="str">
        <f>IF('Info + taal-langue'!$B$2="Nederlands",'NL+ FR'!$A$72,'NL+ FR'!$B$72)</f>
        <v>10. SCHOKKENDE GEBEURTENISSEN</v>
      </c>
      <c r="E16" s="162" t="str">
        <f>IF('Info + taal-langue'!$B$2="Nederlands",'NL+ FR'!$A$112,'NL+ FR'!$B$112)</f>
        <v>Meer informatie</v>
      </c>
      <c r="F16" s="171">
        <f>'Data collection'!AE15</f>
        <v>0</v>
      </c>
      <c r="G16" s="168" t="str">
        <f>IF('Info + taal-langue'!$B$2="Nederlands",'NL+ FR'!$A$72,'NL+ FR'!$B$72)</f>
        <v>10. SCHOKKENDE GEBEURTENISSEN</v>
      </c>
    </row>
    <row r="17" spans="1:7" ht="21" customHeight="1" thickBot="1" x14ac:dyDescent="0.3">
      <c r="A17" s="165"/>
      <c r="B17" s="165"/>
      <c r="C17" s="165"/>
      <c r="D17" s="169"/>
      <c r="E17" s="163"/>
      <c r="F17" s="172"/>
      <c r="G17" s="169"/>
    </row>
    <row r="18" spans="1:7" ht="30.6" customHeight="1" x14ac:dyDescent="0.25">
      <c r="A18" s="164" t="str">
        <f>IF('Info + taal-langue'!$B$2="Nederlands",'NL+ FR'!$A$57,'NL+ FR'!$B$57)</f>
        <v>11. Functioneringsproblemen ten gevolge van middelengebruik</v>
      </c>
      <c r="B18" s="164" t="str">
        <f>IF('Info + taal-langue'!$B$2="Nederlands",'NL+ FR'!$A$42,'NL+ FR'!$B$42)</f>
        <v>Aantal incidenten op de arbeidsplaats die verband houden met het gebruik van alcohol, medicatie of andere drugs</v>
      </c>
      <c r="C18" s="164" t="str">
        <f>IF('Info + taal-langue'!$B$2="Nederlands",'NL+ FR'!$A$43,'NL+ FR'!$B$43)</f>
        <v>Het voorkomen van minstens één incident als gevolg van middelengebruik in de loop van het voorgaande jaar</v>
      </c>
      <c r="D18" s="168" t="str">
        <f>IF('Info + taal-langue'!$B$2="Nederlands",'NL+ FR'!$A$73,'NL+ FR'!$B$73)</f>
        <v>11. MIDDELENGEBRUIK</v>
      </c>
      <c r="E18" s="162" t="str">
        <f>IF('Info + taal-langue'!$B$2="Nederlands",'NL+ FR'!$A$112,'NL+ FR'!$B$112)</f>
        <v>Meer informatie</v>
      </c>
      <c r="F18" s="171">
        <f>'Data collection'!AE16</f>
        <v>0</v>
      </c>
      <c r="G18" s="168" t="str">
        <f>IF('Info + taal-langue'!$B$2="Nederlands",'NL+ FR'!$A$73,'NL+ FR'!$B$73)</f>
        <v>11. MIDDELENGEBRUIK</v>
      </c>
    </row>
    <row r="19" spans="1:7" ht="18" customHeight="1" thickBot="1" x14ac:dyDescent="0.3">
      <c r="A19" s="165"/>
      <c r="B19" s="165"/>
      <c r="C19" s="165"/>
      <c r="D19" s="169"/>
      <c r="E19" s="163"/>
      <c r="F19" s="172"/>
      <c r="G19" s="169"/>
    </row>
    <row r="20" spans="1:7" ht="66" customHeight="1" thickBot="1" x14ac:dyDescent="0.3">
      <c r="A20" s="8" t="str">
        <f>IF('Info + taal-langue'!$B$2="Nederlands",'NL+ FR'!$A$58,'NL+ FR'!$B$58)</f>
        <v>12. Structuurveranderingen binnen de onderneming</v>
      </c>
      <c r="B20" s="109" t="str">
        <f>IF('Info + taal-langue'!$B$2="Nederlands",'NL+ FR'!$A$44,'NL+ FR'!$B$44)</f>
        <v>Belangrijke wijzigingen in de organisatie van de onderneming (herstructurering, fusie, overname, collectief ontslag, grootschalige wijziging van de werkorganisatie, …)</v>
      </c>
      <c r="C20" s="8" t="str">
        <f>IF('Info + taal-langue'!$B$2="Nederlands",'NL+ FR'!$A$45,'NL+ FR'!$B$45)</f>
        <v>Het voorkomen van minstens één belangrijke structuurverandering in de loop van het voorgaande jaar</v>
      </c>
      <c r="D20" s="141" t="str">
        <f>IF('Info + taal-langue'!$B$2="Nederlands",'NL+ FR'!$A$74,'NL+ FR'!$B$74)</f>
        <v>12. VERANDERING</v>
      </c>
      <c r="E20" s="70" t="str">
        <f>IF('Info + taal-langue'!$B$2="Nederlands",'NL+ FR'!$A$112,'NL+ FR'!$B$112)</f>
        <v>Meer informatie</v>
      </c>
      <c r="F20" s="20">
        <f>'Data collection'!AE17</f>
        <v>0</v>
      </c>
      <c r="G20" s="141" t="str">
        <f>IF('Info + taal-langue'!$B$2="Nederlands",'NL+ FR'!$A$74,'NL+ FR'!$B$74)</f>
        <v>12. VERANDERING</v>
      </c>
    </row>
    <row r="21" spans="1:7" ht="43.7" customHeight="1" thickBot="1" x14ac:dyDescent="0.3">
      <c r="A21" s="11"/>
      <c r="B21" s="11"/>
      <c r="C21" s="11"/>
      <c r="D21" s="11"/>
      <c r="E21" s="58"/>
      <c r="F21" s="73">
        <f>SUM(F2:F20)</f>
        <v>0</v>
      </c>
    </row>
    <row r="22" spans="1:7" ht="15.75" thickBot="1" x14ac:dyDescent="0.3"/>
    <row r="23" spans="1:7" x14ac:dyDescent="0.25">
      <c r="B23" s="1" t="str">
        <f>IF('Info + taal-langue'!$B$2="Nederlands",'NL+ FR'!$A$75,'NL+ FR'!$B$75)</f>
        <v xml:space="preserve">0,1 of 2 knipperlichten: </v>
      </c>
      <c r="C23" s="27" t="str">
        <f>IF('Info + taal-langue'!$B$2="Nederlands",'NL+ FR'!$A$81,'NL+ FR'!$B$81)</f>
        <v xml:space="preserve">3 of 4 knipperlichten: </v>
      </c>
      <c r="D23" s="4" t="str">
        <f>IF('Info + taal-langue'!$B$2="Nederlands",'NL+ FR'!$A$84,'NL+ FR'!$B$84)</f>
        <v xml:space="preserve">Meer dan 4 knipperlichten: </v>
      </c>
      <c r="E23" s="71"/>
    </row>
    <row r="24" spans="1:7" ht="30" customHeight="1" x14ac:dyDescent="0.25">
      <c r="B24" s="2" t="str">
        <f>IF('Info + taal-langue'!$B$2="Nederlands",'NL+ FR'!$A$76,'NL+ FR'!$B$76)</f>
        <v>U krijgt groen licht.</v>
      </c>
      <c r="C24" s="28" t="str">
        <f>IF('Info + taal-langue'!$B$2="Nederlands",'NL+ FR'!$A$82,'NL+ FR'!$B$82)</f>
        <v>Het is tijd om te handelen, want de situatie kan snel verergeren.</v>
      </c>
      <c r="D24" s="5" t="str">
        <f>IF('Info + taal-langue'!$B$2="Nederlands",'NL+ FR'!$A$85,'NL+ FR'!$B$85)</f>
        <v>U krijgt rood licht. De situatie is ernstig.</v>
      </c>
      <c r="E24" s="71"/>
    </row>
    <row r="25" spans="1:7" ht="63.75" x14ac:dyDescent="0.25">
      <c r="B25" s="2" t="str">
        <f>IF('Info + taal-langue'!$B$2="Nederlands",'NL+ FR'!$A$77,'NL+ FR'!$B$77)</f>
        <v>Blijf echter de evolutie van de knipperlichten opvolgen.</v>
      </c>
      <c r="C25" s="28" t="str">
        <f>IF('Info + taal-langue'!$B$2="Nederlands",'NL+ FR'!$A$83,'NL+ FR'!$B$83)</f>
        <v>Besteed prioritair aandacht aan de knipperlichten die uit de tabel naar voren komen en vul module 2 in om een duidelijker beeld 
van de situatie te bekomen en uw actieplan te kunnen opstellen.</v>
      </c>
      <c r="D25" s="5" t="str">
        <f>IF('Info + taal-langue'!$B$2="Nederlands",'NL+ FR'!$A$86,'NL+ FR'!$B$86)</f>
        <v>Vul meteen module 2 in, stel een actieplan op, leg prioriteiten vast en handel.</v>
      </c>
      <c r="E25" s="71"/>
    </row>
    <row r="26" spans="1:7" ht="25.5" x14ac:dyDescent="0.25">
      <c r="B26" s="2" t="str">
        <f>IF('Info + taal-langue'!$B$2="Nederlands",'NL+ FR'!$A$78,'NL+ FR'!$B$78)</f>
        <v>Indien u 1 of 2 Knipperlichten heeft, besteed hier dan prioritair aandacht aan.</v>
      </c>
      <c r="C26" s="29"/>
      <c r="D26" s="5" t="str">
        <f>IF('Info + taal-langue'!$B$2="Nederlands",'NL+ FR'!$A$87,'NL+ FR'!$B$87)</f>
        <v>U kunt gebruik maken van de instrumenten op de website van de FOD Werkgelegenheid, Arbeid en sociaal Overleg.</v>
      </c>
      <c r="E26" s="71"/>
    </row>
    <row r="27" spans="1:7" ht="45" customHeight="1" x14ac:dyDescent="0.25">
      <c r="B27" s="2" t="str">
        <f>IF('Info + taal-langue'!$B$2="Nederlands",'NL+ FR'!$A$79,'NL+ FR'!$B$79)</f>
        <v>Psychosociale risico’s voorkomen is belangrijk, het is een werk van elke dag.</v>
      </c>
      <c r="C27" s="29"/>
      <c r="D27" s="5" t="str">
        <f>IF('Info + taal-langue'!$B$2="Nederlands",'NL+ FR'!$A$163,'NL+ FR'!$B$163)</f>
        <v>https://www.beswic.be/nl</v>
      </c>
      <c r="E27" s="133"/>
    </row>
    <row r="28" spans="1:7" ht="33" customHeight="1" thickBot="1" x14ac:dyDescent="0.3">
      <c r="B28" s="3" t="str">
        <f>IF('Info + taal-langue'!$B$2="Nederlands",'NL+ FR'!$A$80,'NL+ FR'!$B$80)</f>
        <v>Als u de prediagnose wenst te verfijnen, kunt u module 2 invullen.</v>
      </c>
      <c r="C28" s="30"/>
      <c r="D28" s="7"/>
      <c r="E28" s="133"/>
    </row>
  </sheetData>
  <mergeCells count="49">
    <mergeCell ref="G16:G17"/>
    <mergeCell ref="A18:A19"/>
    <mergeCell ref="B18:B19"/>
    <mergeCell ref="C18:C19"/>
    <mergeCell ref="D18:D19"/>
    <mergeCell ref="E18:E19"/>
    <mergeCell ref="F18:F19"/>
    <mergeCell ref="G18:G19"/>
    <mergeCell ref="A16:A17"/>
    <mergeCell ref="B16:B17"/>
    <mergeCell ref="C16:C17"/>
    <mergeCell ref="D16:D17"/>
    <mergeCell ref="E16:E17"/>
    <mergeCell ref="F16:F17"/>
    <mergeCell ref="G12:G13"/>
    <mergeCell ref="A14:A15"/>
    <mergeCell ref="B14:B15"/>
    <mergeCell ref="C14:C15"/>
    <mergeCell ref="D14:D15"/>
    <mergeCell ref="E14:E15"/>
    <mergeCell ref="F14:F15"/>
    <mergeCell ref="G14:G15"/>
    <mergeCell ref="A12:A13"/>
    <mergeCell ref="B12:B13"/>
    <mergeCell ref="C12:C13"/>
    <mergeCell ref="D12:D13"/>
    <mergeCell ref="E12:E13"/>
    <mergeCell ref="F12:F13"/>
    <mergeCell ref="A7:A8"/>
    <mergeCell ref="C7:C8"/>
    <mergeCell ref="D7:D8"/>
    <mergeCell ref="E7:E8"/>
    <mergeCell ref="F7:F8"/>
    <mergeCell ref="G7:G8"/>
    <mergeCell ref="G3:G4"/>
    <mergeCell ref="H3:H4"/>
    <mergeCell ref="A5:A6"/>
    <mergeCell ref="B5:B6"/>
    <mergeCell ref="C5:C6"/>
    <mergeCell ref="D5:D6"/>
    <mergeCell ref="E5:E6"/>
    <mergeCell ref="F5:F6"/>
    <mergeCell ref="G5:G6"/>
    <mergeCell ref="A3:A4"/>
    <mergeCell ref="B3:B4"/>
    <mergeCell ref="C3:C4"/>
    <mergeCell ref="D3:D4"/>
    <mergeCell ref="E3:E4"/>
    <mergeCell ref="F3:F4"/>
  </mergeCells>
  <conditionalFormatting sqref="F21">
    <cfRule type="cellIs" dxfId="11" priority="2" operator="between">
      <formula>5</formula>
      <formula>12</formula>
    </cfRule>
    <cfRule type="cellIs" dxfId="10" priority="3" operator="between">
      <formula>3</formula>
      <formula>4</formula>
    </cfRule>
    <cfRule type="cellIs" dxfId="9" priority="4" operator="between">
      <formula>0</formula>
      <formula>2</formula>
    </cfRule>
  </conditionalFormatting>
  <conditionalFormatting sqref="E21">
    <cfRule type="colorScale" priority="1">
      <colorScale>
        <cfvo type="min"/>
        <cfvo type="percentile" val="50"/>
        <cfvo type="max"/>
        <color rgb="FF92D050"/>
        <color theme="5"/>
        <color rgb="FFFF0000"/>
      </colorScale>
    </cfRule>
  </conditionalFormatting>
  <hyperlinks>
    <hyperlink ref="H2" location="Interpretatie_N!A1" display="Interpretatie_N!A1"/>
    <hyperlink ref="H3" location="Interpretatie_N!A5" display="Interpretatie_N!A5"/>
    <hyperlink ref="H4" location="Interpretatie_N!A5" display="Interpretatie_N!A5"/>
    <hyperlink ref="E2" location="Interpretation!A2" display="Interpretation!A2"/>
    <hyperlink ref="E3" location="Interpretation!A4" display="Interpretation!A4"/>
    <hyperlink ref="E4" location="Interpretation!A4" display="Interpretation!A4"/>
    <hyperlink ref="E6" location="Interpretation!A5" display="Interpretation!A5"/>
    <hyperlink ref="E8" location="Interpretation!A6" display="Interpretation!A6"/>
    <hyperlink ref="E10" location="Interpretation!A10" display="Interpretation!A10"/>
    <hyperlink ref="E11" location="Interpretation!A11" display="Interpretation!A11"/>
    <hyperlink ref="E12" location="Interpretation!A12" display="Interpretation!A12"/>
    <hyperlink ref="E13" location="Interpretation!A12" display="Interpretation!A12"/>
    <hyperlink ref="E15" location="Interpretation!A13" display="Interpretation!A13"/>
    <hyperlink ref="E16" location="Interpretation!A14" display="Interpretation!A14"/>
    <hyperlink ref="E17" location="Interpretation!A14" display="Interpretation!A14"/>
    <hyperlink ref="E18" location="Interpretation!A15" display="Interpretation!A15"/>
    <hyperlink ref="E19" location="Interpretation!A15" display="Interpretation!A15"/>
    <hyperlink ref="E20" location="Interpretation!A16" display="Interpretation!A16"/>
    <hyperlink ref="E9" location="Interpretation!A9" display="Interpretation!A9"/>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28"/>
  <sheetViews>
    <sheetView showGridLines="0" topLeftCell="A7" workbookViewId="0">
      <pane xSplit="1" topLeftCell="B1" activePane="topRight" state="frozen"/>
      <selection pane="topRight" activeCell="G2" sqref="G2:G20"/>
    </sheetView>
  </sheetViews>
  <sheetFormatPr defaultColWidth="8.85546875" defaultRowHeight="15" x14ac:dyDescent="0.25"/>
  <cols>
    <col min="1" max="1" width="26.28515625" style="6" customWidth="1"/>
    <col min="2" max="2" width="41.140625" style="6" customWidth="1"/>
    <col min="3" max="4" width="49.7109375" style="6" customWidth="1"/>
    <col min="5" max="5" width="30.7109375" style="128" customWidth="1"/>
    <col min="6" max="6" width="12" style="16" customWidth="1"/>
    <col min="7" max="7" width="45" style="16" customWidth="1"/>
    <col min="8" max="8" width="41" hidden="1" customWidth="1"/>
  </cols>
  <sheetData>
    <row r="1" spans="1:9" ht="27" customHeight="1" thickBot="1" x14ac:dyDescent="0.3">
      <c r="A1" s="91" t="s">
        <v>137</v>
      </c>
      <c r="B1" s="91" t="str">
        <f>IF('Info + taal-langue'!B2="Nederlands",'NL+ FR'!A6,'NL+ FR'!B6)</f>
        <v>Aantallen</v>
      </c>
      <c r="C1" s="91" t="str">
        <f>IF('Info + taal-langue'!$B$2="Nederlands",'NL+ FR'!$A$7,'NL+ FR'!$B$7)</f>
        <v>Criterium</v>
      </c>
      <c r="D1" s="88" t="str">
        <f>IF('Info + taal-langue'!$B$2="Nederlands",'NL+ FR'!$A$141,'NL+ FR'!$B$141)</f>
        <v>Aanpassing criterium</v>
      </c>
      <c r="E1" s="57"/>
      <c r="F1" s="21" t="str">
        <f>IF('Info + taal-langue'!$B$2="Nederlands",'NL+ FR'!$A$8,'NL+ FR'!$B$8)</f>
        <v>NEE=0 JA=1</v>
      </c>
      <c r="G1" s="87" t="str">
        <f>IF('Info + taal-langue'!$B$2="Nederlands",'NL+ FR'!$A$62,'NL+ FR'!$B$62)</f>
        <v>Bespreking thema</v>
      </c>
    </row>
    <row r="2" spans="1:9" ht="32.1" customHeight="1" thickBot="1" x14ac:dyDescent="0.3">
      <c r="A2" s="8" t="str">
        <f>IF('Info + taal-langue'!$B$2="Nederlands",'NL+ FR'!$A$47,'NL+ FR'!$B$47)</f>
        <v>1. Ernstige arbeidsongevallen</v>
      </c>
      <c r="B2" s="8" t="str">
        <f>IF('Info + taal-langue'!$B$2="Nederlands",'NL+ FR'!$A$21,'NL+ FR'!$B$21)</f>
        <v>Aantal arbeidsongevallen die beschouwd worden als ernstig</v>
      </c>
      <c r="C2" s="8" t="str">
        <f>IF('Info + taal-langue'!$B$2="Nederlands",'NL+ FR'!$A$22,'NL+ FR'!$B$22)</f>
        <v>Het voorkomen van minstens één ernstig arbeidsongeval in de loop van het voorgaande jaar</v>
      </c>
      <c r="D2" s="141" t="str">
        <f>IF('Info + taal-langue'!$B$2="Nederlands",'NL+ FR'!$A$63,'NL+ FR'!$B$63)</f>
        <v>1. ERNSTIGE ARBEIDSONGEVALLEN</v>
      </c>
      <c r="E2" s="70" t="str">
        <f>IF('Info + taal-langue'!$B$2="Nederlands",'NL+ FR'!$A$112,'NL+ FR'!$B$112)</f>
        <v>Meer informatie</v>
      </c>
      <c r="F2" s="20">
        <f>'Data collection'!AF5</f>
        <v>0</v>
      </c>
      <c r="G2" s="141" t="str">
        <f>IF('Info + taal-langue'!$B$2="Nederlands",'NL+ FR'!$A$63,'NL+ FR'!$B$63)</f>
        <v>1. ERNSTIGE ARBEIDSONGEVALLEN</v>
      </c>
      <c r="H2" s="50" t="str">
        <f>IF('Info + taal-langue'!$B$2="Nederlands",'NL+ FR'!$A$103,'NL+ FR'!$B$103)</f>
        <v>Meer informatie over dit knipperlicht</v>
      </c>
    </row>
    <row r="3" spans="1:9" ht="66.95" customHeight="1" x14ac:dyDescent="0.25">
      <c r="A3" s="164" t="str">
        <f>IF('Info + taal-langue'!$B$2="Nederlands",'NL+ FR'!$A$48,'NL+ FR'!$B$48)</f>
        <v>2. Afwezigheden van lange duur wegens ziekte</v>
      </c>
      <c r="B3" s="164" t="str">
        <f>IF('Info + taal-langue'!$B$2="Nederlands",'NL+ FR'!$A$23,'NL+ FR'!$B$23)</f>
        <v>Aantal werknemers die wegens ziekte afwezig geweest zijn gedurende een lange periode (meer dan 30 kalenderdagen)</v>
      </c>
      <c r="C3" s="164" t="str">
        <f>IF('Info + taal-langue'!$B$2="Nederlands",'NL+ FR'!$A$24,'NL+ FR'!$B$24)</f>
        <v>Het voorkomen van minstens één ziektegeval van lange duur in de loop van het voorgaande jaar</v>
      </c>
      <c r="D3" s="168" t="str">
        <f>IF('Info + taal-langue'!$B$2="Nederlands",'NL+ FR'!$A$64,'NL+ FR'!$B$64)</f>
        <v>2. LANGDURIGE AFWEZIGHEDEN</v>
      </c>
      <c r="E3" s="162" t="str">
        <f>IF('Info + taal-langue'!$B$2="Nederlands",'NL+ FR'!$A$112,'NL+ FR'!$B$112)</f>
        <v>Meer informatie</v>
      </c>
      <c r="F3" s="171">
        <f>'Data collection'!AF6</f>
        <v>0</v>
      </c>
      <c r="G3" s="168" t="str">
        <f>IF('Info + taal-langue'!$B$2="Nederlands",'NL+ FR'!$A$64,'NL+ FR'!$B$64)</f>
        <v>2. LANGDURIGE AFWEZIGHEDEN</v>
      </c>
      <c r="H3" s="170" t="str">
        <f>IF('Info + taal-langue'!$B$2="Nederlands",'NL+ FR'!$A$103,'NL+ FR'!$B$103)</f>
        <v>Meer informatie over dit knipperlicht</v>
      </c>
    </row>
    <row r="4" spans="1:9" ht="15.75" thickBot="1" x14ac:dyDescent="0.3">
      <c r="A4" s="165"/>
      <c r="B4" s="165"/>
      <c r="C4" s="165"/>
      <c r="D4" s="169"/>
      <c r="E4" s="163"/>
      <c r="F4" s="172"/>
      <c r="G4" s="169"/>
      <c r="H4" s="170"/>
    </row>
    <row r="5" spans="1:9" ht="65.099999999999994" customHeight="1" x14ac:dyDescent="0.25">
      <c r="A5" s="164" t="str">
        <f>IF('Info + taal-langue'!$B$2="Nederlands",'NL+ FR'!$A$49,'NL+ FR'!$B$49)</f>
        <v>3. Herhaalde kortdurende afwezigheden wegens ziekte</v>
      </c>
      <c r="B5" s="164" t="str">
        <f>IF('Info + taal-langue'!$B$2="Nederlands",'NL+ FR'!$A$25,'NL+ FR'!$B$25)</f>
        <v>Aantal werknemers dat meerdere malen (meer dan drie keer) afwezig is geweest voor kortere perioden (minder dan 30 dagen)</v>
      </c>
      <c r="C5" s="164" t="str">
        <f>IF('Info + taal-langue'!$B$2="Nederlands",'NL+ FR'!$A$26,'NL+ FR'!$B$26)</f>
        <v>Het voorkomen van dergelijk patroon van afwezigheden van korte duur (meer dan 3 keer) in de loop van het voorgaande jaar</v>
      </c>
      <c r="D5" s="168" t="str">
        <f>IF('Info + taal-langue'!$B$2="Nederlands",'NL+ FR'!$A$65,'NL+ FR'!$B$65)</f>
        <v>3. HERHAALDE KORTDURENDE AFWEZIGHEDEN</v>
      </c>
      <c r="E5" s="162" t="str">
        <f>IF('Info + taal-langue'!$B$2="Nederlands",'NL+ FR'!$A$112,'NL+ FR'!$B$112)</f>
        <v>Meer informatie</v>
      </c>
      <c r="F5" s="171">
        <f>'Data collection'!AF7</f>
        <v>0</v>
      </c>
      <c r="G5" s="168" t="str">
        <f>IF('Info + taal-langue'!$B$2="Nederlands",'NL+ FR'!$A$65,'NL+ FR'!$B$65)</f>
        <v>3. HERHAALDE KORTDURENDE AFWEZIGHEDEN</v>
      </c>
      <c r="I5" s="16"/>
    </row>
    <row r="6" spans="1:9" ht="15.75" thickBot="1" x14ac:dyDescent="0.3">
      <c r="A6" s="165"/>
      <c r="B6" s="165"/>
      <c r="C6" s="165"/>
      <c r="D6" s="169"/>
      <c r="E6" s="163"/>
      <c r="F6" s="172"/>
      <c r="G6" s="169"/>
    </row>
    <row r="7" spans="1:9" ht="23.1" customHeight="1" thickBot="1" x14ac:dyDescent="0.3">
      <c r="A7" s="164" t="str">
        <f>IF('Info + taal-langue'!$B$2="Nederlands",'NL+ FR'!$A$50,'NL+ FR'!$B$50)</f>
        <v>4. Verloop (turnover)</v>
      </c>
      <c r="B7" s="15" t="str">
        <f>IF('Info + taal-langue'!$B$2="Nederlands",'NL+ FR'!$A$27,'NL+ FR'!$B$27)</f>
        <v>Aantal nieuw aangeworven personen</v>
      </c>
      <c r="C7" s="164" t="str">
        <f>IF('Info + taal-langue'!$B$2="Nederlands",'NL+ FR'!$A$29,'NL+ FR'!$B$29)</f>
        <v>Het voorgaande jaar heeft een abnormaal verloop te zien gegeven</v>
      </c>
      <c r="D7" s="168" t="str">
        <f>IF('Info + taal-langue'!$B$2="Nederlands",'NL+ FR'!$A$66,'NL+ FR'!$B$66)</f>
        <v>4. VERLOOP</v>
      </c>
      <c r="E7" s="162" t="str">
        <f>IF('Info + taal-langue'!$B$2="Nederlands",'NL+ FR'!$A$112,'NL+ FR'!$B$112)</f>
        <v>Meer informatie</v>
      </c>
      <c r="F7" s="171">
        <f>'Data collection'!AF8</f>
        <v>0</v>
      </c>
      <c r="G7" s="168" t="str">
        <f>IF('Info + taal-langue'!$B$2="Nederlands",'NL+ FR'!$A$66,'NL+ FR'!$B$66)</f>
        <v>4. VERLOOP</v>
      </c>
    </row>
    <row r="8" spans="1:9" ht="27.95" customHeight="1" thickBot="1" x14ac:dyDescent="0.3">
      <c r="A8" s="165"/>
      <c r="B8" s="13" t="str">
        <f>IF('Info + taal-langue'!$B$2="Nederlands",'NL+ FR'!$A$28,'NL+ FR'!$B$28)</f>
        <v>Aantal personen dat de onderneming verlaten heeft</v>
      </c>
      <c r="C8" s="165"/>
      <c r="D8" s="169"/>
      <c r="E8" s="163"/>
      <c r="F8" s="172"/>
      <c r="G8" s="169"/>
    </row>
    <row r="9" spans="1:9" ht="71.099999999999994" customHeight="1" thickBot="1" x14ac:dyDescent="0.3">
      <c r="A9" s="8" t="str">
        <f>IF('Info + taal-langue'!$B$2="Nederlands",'NL+ FR'!$A$51,'NL+ FR'!$B$51)</f>
        <v>5. Interne personeelsmutaties</v>
      </c>
      <c r="B9" s="109" t="str">
        <f>IF('Info + taal-langue'!$B$2="Nederlands",'NL+ FR'!$A$30,'NL+ FR'!$B$30)</f>
        <v>Aantal interne mutaties op aanvraag van de betrokken werknemers</v>
      </c>
      <c r="C9" s="8" t="str">
        <f>IF('Info + taal-langue'!$B$2="Nederlands",'NL+ FR'!$A$31,'NL+ FR'!$B$31)</f>
        <v>Het aantal aangevraagde interne mutaties is het voorgaande jaar abnormaal hoog geweest, rekening houdend met het gevoerde personeelsbeleid inzake interne mobiliteit (op het vlak van de onderneming/van de werkeenheid)</v>
      </c>
      <c r="D9" s="141" t="str">
        <f>IF('Info + taal-langue'!$B$2="Nederlands",'NL+ FR'!$A$67,'NL+ FR'!$B$67)</f>
        <v>5. INTERNE MUTATIES</v>
      </c>
      <c r="E9" s="70" t="str">
        <f>IF('Info + taal-langue'!$B$2="Nederlands",'NL+ FR'!$A$112,'NL+ FR'!$B$112)</f>
        <v>Meer informatie</v>
      </c>
      <c r="F9" s="20">
        <f>'Data collection'!AF10</f>
        <v>0</v>
      </c>
      <c r="G9" s="141" t="str">
        <f>IF('Info + taal-langue'!$B$2="Nederlands",'NL+ FR'!$A$67,'NL+ FR'!$B$67)</f>
        <v>5. INTERNE MUTATIES</v>
      </c>
    </row>
    <row r="10" spans="1:9" ht="51" customHeight="1" thickBot="1" x14ac:dyDescent="0.3">
      <c r="A10" s="8" t="str">
        <f>IF('Info + taal-langue'!$B$2="Nederlands",'NL+ FR'!$A$52,'NL+ FR'!$B$52)</f>
        <v>6. Disciplinaire procedures n.a.v. disfunctioneren</v>
      </c>
      <c r="B10" s="109" t="str">
        <f>IF('Info + taal-langue'!$B$2="Nederlands",'NL+ FR'!$A$32,'NL+ FR'!$B$32)</f>
        <v>Aantal (interne) procedures opgestart binnen de onderneming naar aanleiding van het disfunctioneren van een werknemer</v>
      </c>
      <c r="C10" s="8" t="str">
        <f>IF('Info + taal-langue'!$B$2="Nederlands",'NL+ FR'!$A$33,'NL+ FR'!$B$33)</f>
        <v>Minstens één dergelijke procedure in de loop van het voorgaande jaar</v>
      </c>
      <c r="D10" s="141" t="str">
        <f>IF('Info + taal-langue'!$B$2="Nederlands",'NL+ FR'!$A$68,'NL+ FR'!$B$68)</f>
        <v>6. PROCEDURES</v>
      </c>
      <c r="E10" s="70" t="str">
        <f>IF('Info + taal-langue'!$B$2="Nederlands",'NL+ FR'!$A$112,'NL+ FR'!$B$112)</f>
        <v>Meer informatie</v>
      </c>
      <c r="F10" s="20">
        <f>'Data collection'!AF11</f>
        <v>0</v>
      </c>
      <c r="G10" s="141" t="str">
        <f>IF('Info + taal-langue'!$B$2="Nederlands",'NL+ FR'!$A$68,'NL+ FR'!$B$68)</f>
        <v>6. PROCEDURES</v>
      </c>
    </row>
    <row r="11" spans="1:9" ht="72.95" customHeight="1" thickBot="1" x14ac:dyDescent="0.3">
      <c r="A11" s="9" t="str">
        <f>IF('Info + taal-langue'!$B$2="Nederlands",'NL+ FR'!$A$53,'NL+ FR'!$B$53)</f>
        <v>7. Verzoeken tot een psychosociale interventie</v>
      </c>
      <c r="B11" s="14" t="str">
        <f>IF('Info + taal-langue'!$B$2="Nederlands",'NL+ FR'!$A$34,'NL+ FR'!$B$34)</f>
        <v>Het aantal formele en informele verzoeken tot een psychosociale interventie, gericht aan de vertrouwenspersoon of de 
interne/externe preventieadviseur psychosociale aspecten</v>
      </c>
      <c r="C11" s="9" t="str">
        <f>IF('Info + taal-langue'!$B$2="Nederlands",'NL+ FR'!$A$35,'NL+ FR'!$B$35)</f>
        <v>Minstens één dergelijke vraag tot interventie in de loop van het voorafgaande jaar</v>
      </c>
      <c r="D11" s="141" t="str">
        <f>IF('Info + taal-langue'!$B$2="Nederlands",'NL+ FR'!$A$69,'NL+ FR'!$B$69)</f>
        <v>7. PSYCHOSOCIALE VERZOEKEN</v>
      </c>
      <c r="E11" s="70" t="str">
        <f>IF('Info + taal-langue'!$B$2="Nederlands",'NL+ FR'!$A$112,'NL+ FR'!$B$112)</f>
        <v>Meer informatie</v>
      </c>
      <c r="F11" s="20">
        <f>'Data collection'!AF12</f>
        <v>0</v>
      </c>
      <c r="G11" s="141" t="str">
        <f>IF('Info + taal-langue'!$B$2="Nederlands",'NL+ FR'!$A$69,'NL+ FR'!$B$69)</f>
        <v>7. PSYCHOSOCIALE VERZOEKEN</v>
      </c>
    </row>
    <row r="12" spans="1:9" ht="40.700000000000003" customHeight="1" x14ac:dyDescent="0.25">
      <c r="A12" s="164" t="str">
        <f>IF('Info + taal-langue'!$B$2="Nederlands",'NL+ FR'!$A$54,'NL+ FR'!$B$54)</f>
        <v>8. (Pogingen tot) zelfdoding met een ondernemingsgebonden oorzaak</v>
      </c>
      <c r="B12" s="164" t="str">
        <f>IF('Info + taal-langue'!$B$2="Nederlands",'NL+ FR'!$A$36,'NL+ FR'!$B$36)</f>
        <v>Aantal zelfdodingen en pogingen tot zelfdoding op de werkplaats of buiten de werkplaats maar die door de collega’s of door de 
familie geweten worden aan de arbeidssituatie</v>
      </c>
      <c r="C12" s="164" t="str">
        <f>IF('Info + taal-langue'!$B$2="Nederlands",'NL+ FR'!$A$37,'NL+ FR'!$B$37)</f>
        <v>Het voorkomen van minstens één dergelijke (poging tot) zelfdoding in de loop van het voorgaande jaar</v>
      </c>
      <c r="D12" s="168" t="str">
        <f>IF('Info + taal-langue'!$B$2="Nederlands",'NL+ FR'!$A$70,'NL+ FR'!$B$70)</f>
        <v>8. ZELFDODING</v>
      </c>
      <c r="E12" s="162" t="str">
        <f>IF('Info + taal-langue'!$B$2="Nederlands",'NL+ FR'!$A$112,'NL+ FR'!$B$112)</f>
        <v>Meer informatie</v>
      </c>
      <c r="F12" s="171">
        <f>'Data collection'!AF13</f>
        <v>0</v>
      </c>
      <c r="G12" s="168" t="str">
        <f>IF('Info + taal-langue'!$B$2="Nederlands",'NL+ FR'!$A$70,'NL+ FR'!$B$70)</f>
        <v>8. ZELFDODING</v>
      </c>
    </row>
    <row r="13" spans="1:9" ht="23.1" customHeight="1" thickBot="1" x14ac:dyDescent="0.3">
      <c r="A13" s="165"/>
      <c r="B13" s="165"/>
      <c r="C13" s="165"/>
      <c r="D13" s="169"/>
      <c r="E13" s="163"/>
      <c r="F13" s="172"/>
      <c r="G13" s="169"/>
    </row>
    <row r="14" spans="1:9" ht="30.6" customHeight="1" x14ac:dyDescent="0.25">
      <c r="A14" s="164" t="str">
        <f>IF('Info + taal-langue'!$B$2="Nederlands",'NL+ FR'!$A$55,'NL+ FR'!$B$55)</f>
        <v>9. Stakingen, collectieve werkonderbrekingen en vergelijkbare acties</v>
      </c>
      <c r="B14" s="164" t="str">
        <f>IF('Info + taal-langue'!$B$2="Nederlands",'NL+ FR'!$A$38,'NL+ FR'!$B$38)</f>
        <v>Aantal stakingen en gemeenschappelijke werkonderbrekingen in het kader van een ondernemingsgebonden problematiek</v>
      </c>
      <c r="C14" s="164" t="str">
        <f>IF('Info + taal-langue'!$B$2="Nederlands",'NL+ FR'!$A$39,'NL+ FR'!$B$39)</f>
        <v>Het voorkomen van minstens één dergelijke gemeenschappelijke actie in de loop van het voorgaande jaar</v>
      </c>
      <c r="D14" s="168" t="str">
        <f>IF('Info + taal-langue'!$B$2="Nederlands",'NL+ FR'!$A$71,'NL+ FR'!$B$71)</f>
        <v>9. STAKING</v>
      </c>
      <c r="E14" s="162" t="str">
        <f>IF('Info + taal-langue'!$B$2="Nederlands",'NL+ FR'!$A$112,'NL+ FR'!$B$112)</f>
        <v>Meer informatie</v>
      </c>
      <c r="F14" s="171">
        <f>'Data collection'!AF14</f>
        <v>0</v>
      </c>
      <c r="G14" s="168" t="str">
        <f>IF('Info + taal-langue'!$B$2="Nederlands",'NL+ FR'!$A$71,'NL+ FR'!$B$71)</f>
        <v>9. STAKING</v>
      </c>
    </row>
    <row r="15" spans="1:9" ht="18.95" customHeight="1" thickBot="1" x14ac:dyDescent="0.3">
      <c r="A15" s="165"/>
      <c r="B15" s="165"/>
      <c r="C15" s="165"/>
      <c r="D15" s="169"/>
      <c r="E15" s="163"/>
      <c r="F15" s="172"/>
      <c r="G15" s="169"/>
    </row>
    <row r="16" spans="1:9" ht="30.6" customHeight="1" x14ac:dyDescent="0.25">
      <c r="A16" s="164" t="str">
        <f>IF('Info + taal-langue'!$B$2="Nederlands",'NL+ FR'!$A$56,'NL+ FR'!$B$56)</f>
        <v>10. Mogelijks schokkende gebeurtenissen voorgevallen op de arbeidsplaats</v>
      </c>
      <c r="B16" s="164" t="str">
        <f>IF('Info + taal-langue'!$B$2="Nederlands",'NL+ FR'!$A$40,'NL+ FR'!$B$40)</f>
        <v>Aantal mogelijks schokkende gebeurtenissen op de arbeidsplaats waarbij één of meerdere werknemers betrokken waren</v>
      </c>
      <c r="C16" s="164" t="str">
        <f>IF('Info + taal-langue'!$B$2="Nederlands",'NL+ FR'!$A$41,'NL+ FR'!$B$41)</f>
        <v>Het voorkomen van minstens één dergelijke gebeurtenis in de loop van het voorgaande jaar</v>
      </c>
      <c r="D16" s="168" t="str">
        <f>IF('Info + taal-langue'!$B$2="Nederlands",'NL+ FR'!$A$72,'NL+ FR'!$B$72)</f>
        <v>10. SCHOKKENDE GEBEURTENISSEN</v>
      </c>
      <c r="E16" s="162" t="str">
        <f>IF('Info + taal-langue'!$B$2="Nederlands",'NL+ FR'!$A$112,'NL+ FR'!$B$112)</f>
        <v>Meer informatie</v>
      </c>
      <c r="F16" s="171">
        <f>'Data collection'!AF15</f>
        <v>0</v>
      </c>
      <c r="G16" s="168" t="str">
        <f>IF('Info + taal-langue'!$B$2="Nederlands",'NL+ FR'!$A$72,'NL+ FR'!$B$72)</f>
        <v>10. SCHOKKENDE GEBEURTENISSEN</v>
      </c>
    </row>
    <row r="17" spans="1:7" ht="21" customHeight="1" thickBot="1" x14ac:dyDescent="0.3">
      <c r="A17" s="165"/>
      <c r="B17" s="165"/>
      <c r="C17" s="165"/>
      <c r="D17" s="169"/>
      <c r="E17" s="163"/>
      <c r="F17" s="172"/>
      <c r="G17" s="169"/>
    </row>
    <row r="18" spans="1:7" ht="30.6" customHeight="1" x14ac:dyDescent="0.25">
      <c r="A18" s="164" t="str">
        <f>IF('Info + taal-langue'!$B$2="Nederlands",'NL+ FR'!$A$57,'NL+ FR'!$B$57)</f>
        <v>11. Functioneringsproblemen ten gevolge van middelengebruik</v>
      </c>
      <c r="B18" s="164" t="str">
        <f>IF('Info + taal-langue'!$B$2="Nederlands",'NL+ FR'!$A$42,'NL+ FR'!$B$42)</f>
        <v>Aantal incidenten op de arbeidsplaats die verband houden met het gebruik van alcohol, medicatie of andere drugs</v>
      </c>
      <c r="C18" s="164" t="str">
        <f>IF('Info + taal-langue'!$B$2="Nederlands",'NL+ FR'!$A$43,'NL+ FR'!$B$43)</f>
        <v>Het voorkomen van minstens één incident als gevolg van middelengebruik in de loop van het voorgaande jaar</v>
      </c>
      <c r="D18" s="168" t="str">
        <f>IF('Info + taal-langue'!$B$2="Nederlands",'NL+ FR'!$A$73,'NL+ FR'!$B$73)</f>
        <v>11. MIDDELENGEBRUIK</v>
      </c>
      <c r="E18" s="162" t="str">
        <f>IF('Info + taal-langue'!$B$2="Nederlands",'NL+ FR'!$A$112,'NL+ FR'!$B$112)</f>
        <v>Meer informatie</v>
      </c>
      <c r="F18" s="171">
        <f>'Data collection'!AF16</f>
        <v>0</v>
      </c>
      <c r="G18" s="168" t="str">
        <f>IF('Info + taal-langue'!$B$2="Nederlands",'NL+ FR'!$A$73,'NL+ FR'!$B$73)</f>
        <v>11. MIDDELENGEBRUIK</v>
      </c>
    </row>
    <row r="19" spans="1:7" ht="18" customHeight="1" thickBot="1" x14ac:dyDescent="0.3">
      <c r="A19" s="165"/>
      <c r="B19" s="165"/>
      <c r="C19" s="165"/>
      <c r="D19" s="169"/>
      <c r="E19" s="163"/>
      <c r="F19" s="172"/>
      <c r="G19" s="169"/>
    </row>
    <row r="20" spans="1:7" ht="66" customHeight="1" thickBot="1" x14ac:dyDescent="0.3">
      <c r="A20" s="8" t="str">
        <f>IF('Info + taal-langue'!$B$2="Nederlands",'NL+ FR'!$A$58,'NL+ FR'!$B$58)</f>
        <v>12. Structuurveranderingen binnen de onderneming</v>
      </c>
      <c r="B20" s="109" t="str">
        <f>IF('Info + taal-langue'!$B$2="Nederlands",'NL+ FR'!$A$44,'NL+ FR'!$B$44)</f>
        <v>Belangrijke wijzigingen in de organisatie van de onderneming (herstructurering, fusie, overname, collectief ontslag, grootschalige wijziging van de werkorganisatie, …)</v>
      </c>
      <c r="C20" s="8" t="str">
        <f>IF('Info + taal-langue'!$B$2="Nederlands",'NL+ FR'!$A$45,'NL+ FR'!$B$45)</f>
        <v>Het voorkomen van minstens één belangrijke structuurverandering in de loop van het voorgaande jaar</v>
      </c>
      <c r="D20" s="141" t="str">
        <f>IF('Info + taal-langue'!$B$2="Nederlands",'NL+ FR'!$A$74,'NL+ FR'!$B$74)</f>
        <v>12. VERANDERING</v>
      </c>
      <c r="E20" s="70" t="str">
        <f>IF('Info + taal-langue'!$B$2="Nederlands",'NL+ FR'!$A$112,'NL+ FR'!$B$112)</f>
        <v>Meer informatie</v>
      </c>
      <c r="F20" s="20">
        <f>'Data collection'!AF17</f>
        <v>0</v>
      </c>
      <c r="G20" s="141" t="str">
        <f>IF('Info + taal-langue'!$B$2="Nederlands",'NL+ FR'!$A$74,'NL+ FR'!$B$74)</f>
        <v>12. VERANDERING</v>
      </c>
    </row>
    <row r="21" spans="1:7" ht="43.7" customHeight="1" thickBot="1" x14ac:dyDescent="0.3">
      <c r="A21" s="11"/>
      <c r="B21" s="11"/>
      <c r="C21" s="11"/>
      <c r="D21" s="11"/>
      <c r="E21" s="58"/>
      <c r="F21" s="73">
        <f>SUM(F2:F20)</f>
        <v>0</v>
      </c>
    </row>
    <row r="22" spans="1:7" ht="15.75" thickBot="1" x14ac:dyDescent="0.3"/>
    <row r="23" spans="1:7" x14ac:dyDescent="0.25">
      <c r="B23" s="1" t="str">
        <f>IF('Info + taal-langue'!$B$2="Nederlands",'NL+ FR'!$A$75,'NL+ FR'!$B$75)</f>
        <v xml:space="preserve">0,1 of 2 knipperlichten: </v>
      </c>
      <c r="C23" s="27" t="str">
        <f>IF('Info + taal-langue'!$B$2="Nederlands",'NL+ FR'!$A$81,'NL+ FR'!$B$81)</f>
        <v xml:space="preserve">3 of 4 knipperlichten: </v>
      </c>
      <c r="D23" s="4" t="str">
        <f>IF('Info + taal-langue'!$B$2="Nederlands",'NL+ FR'!$A$84,'NL+ FR'!$B$84)</f>
        <v xml:space="preserve">Meer dan 4 knipperlichten: </v>
      </c>
      <c r="E23" s="71"/>
    </row>
    <row r="24" spans="1:7" ht="30" customHeight="1" x14ac:dyDescent="0.25">
      <c r="B24" s="2" t="str">
        <f>IF('Info + taal-langue'!$B$2="Nederlands",'NL+ FR'!$A$76,'NL+ FR'!$B$76)</f>
        <v>U krijgt groen licht.</v>
      </c>
      <c r="C24" s="28" t="str">
        <f>IF('Info + taal-langue'!$B$2="Nederlands",'NL+ FR'!$A$82,'NL+ FR'!$B$82)</f>
        <v>Het is tijd om te handelen, want de situatie kan snel verergeren.</v>
      </c>
      <c r="D24" s="5" t="str">
        <f>IF('Info + taal-langue'!$B$2="Nederlands",'NL+ FR'!$A$85,'NL+ FR'!$B$85)</f>
        <v>U krijgt rood licht. De situatie is ernstig.</v>
      </c>
      <c r="E24" s="71"/>
    </row>
    <row r="25" spans="1:7" ht="63.75" x14ac:dyDescent="0.25">
      <c r="B25" s="2" t="str">
        <f>IF('Info + taal-langue'!$B$2="Nederlands",'NL+ FR'!$A$77,'NL+ FR'!$B$77)</f>
        <v>Blijf echter de evolutie van de knipperlichten opvolgen.</v>
      </c>
      <c r="C25" s="28" t="str">
        <f>IF('Info + taal-langue'!$B$2="Nederlands",'NL+ FR'!$A$83,'NL+ FR'!$B$83)</f>
        <v>Besteed prioritair aandacht aan de knipperlichten die uit de tabel naar voren komen en vul module 2 in om een duidelijker beeld 
van de situatie te bekomen en uw actieplan te kunnen opstellen.</v>
      </c>
      <c r="D25" s="5" t="str">
        <f>IF('Info + taal-langue'!$B$2="Nederlands",'NL+ FR'!$A$86,'NL+ FR'!$B$86)</f>
        <v>Vul meteen module 2 in, stel een actieplan op, leg prioriteiten vast en handel.</v>
      </c>
      <c r="E25" s="71"/>
    </row>
    <row r="26" spans="1:7" ht="25.5" x14ac:dyDescent="0.25">
      <c r="B26" s="2" t="str">
        <f>IF('Info + taal-langue'!$B$2="Nederlands",'NL+ FR'!$A$78,'NL+ FR'!$B$78)</f>
        <v>Indien u 1 of 2 Knipperlichten heeft, besteed hier dan prioritair aandacht aan.</v>
      </c>
      <c r="C26" s="29"/>
      <c r="D26" s="5" t="str">
        <f>IF('Info + taal-langue'!$B$2="Nederlands",'NL+ FR'!$A$87,'NL+ FR'!$B$87)</f>
        <v>U kunt gebruik maken van de instrumenten op de website van de FOD Werkgelegenheid, Arbeid en sociaal Overleg.</v>
      </c>
      <c r="E26" s="71"/>
    </row>
    <row r="27" spans="1:7" ht="45" customHeight="1" x14ac:dyDescent="0.25">
      <c r="B27" s="2" t="str">
        <f>IF('Info + taal-langue'!$B$2="Nederlands",'NL+ FR'!$A$79,'NL+ FR'!$B$79)</f>
        <v>Psychosociale risico’s voorkomen is belangrijk, het is een werk van elke dag.</v>
      </c>
      <c r="C27" s="29"/>
      <c r="D27" s="5" t="str">
        <f>IF('Info + taal-langue'!$B$2="Nederlands",'NL+ FR'!$A$163,'NL+ FR'!$B$163)</f>
        <v>https://www.beswic.be/nl</v>
      </c>
      <c r="E27" s="133"/>
    </row>
    <row r="28" spans="1:7" ht="33" customHeight="1" thickBot="1" x14ac:dyDescent="0.3">
      <c r="B28" s="3" t="str">
        <f>IF('Info + taal-langue'!$B$2="Nederlands",'NL+ FR'!$A$80,'NL+ FR'!$B$80)</f>
        <v>Als u de prediagnose wenst te verfijnen, kunt u module 2 invullen.</v>
      </c>
      <c r="C28" s="30"/>
      <c r="D28" s="7"/>
      <c r="E28" s="133"/>
    </row>
  </sheetData>
  <mergeCells count="49">
    <mergeCell ref="G16:G17"/>
    <mergeCell ref="A18:A19"/>
    <mergeCell ref="B18:B19"/>
    <mergeCell ref="C18:C19"/>
    <mergeCell ref="D18:D19"/>
    <mergeCell ref="E18:E19"/>
    <mergeCell ref="F18:F19"/>
    <mergeCell ref="G18:G19"/>
    <mergeCell ref="A16:A17"/>
    <mergeCell ref="B16:B17"/>
    <mergeCell ref="C16:C17"/>
    <mergeCell ref="D16:D17"/>
    <mergeCell ref="E16:E17"/>
    <mergeCell ref="F16:F17"/>
    <mergeCell ref="G12:G13"/>
    <mergeCell ref="A14:A15"/>
    <mergeCell ref="B14:B15"/>
    <mergeCell ref="C14:C15"/>
    <mergeCell ref="D14:D15"/>
    <mergeCell ref="E14:E15"/>
    <mergeCell ref="F14:F15"/>
    <mergeCell ref="G14:G15"/>
    <mergeCell ref="A12:A13"/>
    <mergeCell ref="B12:B13"/>
    <mergeCell ref="C12:C13"/>
    <mergeCell ref="D12:D13"/>
    <mergeCell ref="E12:E13"/>
    <mergeCell ref="F12:F13"/>
    <mergeCell ref="A7:A8"/>
    <mergeCell ref="C7:C8"/>
    <mergeCell ref="D7:D8"/>
    <mergeCell ref="E7:E8"/>
    <mergeCell ref="F7:F8"/>
    <mergeCell ref="G7:G8"/>
    <mergeCell ref="G3:G4"/>
    <mergeCell ref="H3:H4"/>
    <mergeCell ref="A5:A6"/>
    <mergeCell ref="B5:B6"/>
    <mergeCell ref="C5:C6"/>
    <mergeCell ref="D5:D6"/>
    <mergeCell ref="E5:E6"/>
    <mergeCell ref="F5:F6"/>
    <mergeCell ref="G5:G6"/>
    <mergeCell ref="A3:A4"/>
    <mergeCell ref="B3:B4"/>
    <mergeCell ref="C3:C4"/>
    <mergeCell ref="D3:D4"/>
    <mergeCell ref="E3:E4"/>
    <mergeCell ref="F3:F4"/>
  </mergeCells>
  <conditionalFormatting sqref="F21">
    <cfRule type="cellIs" dxfId="8" priority="2" operator="between">
      <formula>5</formula>
      <formula>12</formula>
    </cfRule>
    <cfRule type="cellIs" dxfId="7" priority="3" operator="between">
      <formula>3</formula>
      <formula>4</formula>
    </cfRule>
    <cfRule type="cellIs" dxfId="6" priority="4" operator="between">
      <formula>0</formula>
      <formula>2</formula>
    </cfRule>
  </conditionalFormatting>
  <conditionalFormatting sqref="E21">
    <cfRule type="colorScale" priority="1">
      <colorScale>
        <cfvo type="min"/>
        <cfvo type="percentile" val="50"/>
        <cfvo type="max"/>
        <color rgb="FF92D050"/>
        <color theme="5"/>
        <color rgb="FFFF0000"/>
      </colorScale>
    </cfRule>
  </conditionalFormatting>
  <hyperlinks>
    <hyperlink ref="H2" location="Interpretatie_N!A1" display="Interpretatie_N!A1"/>
    <hyperlink ref="H3" location="Interpretatie_N!A5" display="Interpretatie_N!A5"/>
    <hyperlink ref="H4" location="Interpretatie_N!A5" display="Interpretatie_N!A5"/>
    <hyperlink ref="E2" location="Interpretation!A2" display="Interpretation!A2"/>
    <hyperlink ref="E3" location="Interpretation!A4" display="Interpretation!A4"/>
    <hyperlink ref="E4" location="Interpretation!A4" display="Interpretation!A4"/>
    <hyperlink ref="E6" location="Interpretation!A5" display="Interpretation!A5"/>
    <hyperlink ref="E8" location="Interpretation!A6" display="Interpretation!A6"/>
    <hyperlink ref="E10" location="Interpretation!A10" display="Interpretation!A10"/>
    <hyperlink ref="E11" location="Interpretation!A11" display="Interpretation!A11"/>
    <hyperlink ref="E12" location="Interpretation!A12" display="Interpretation!A12"/>
    <hyperlink ref="E13" location="Interpretation!A12" display="Interpretation!A12"/>
    <hyperlink ref="E15" location="Interpretation!A13" display="Interpretation!A13"/>
    <hyperlink ref="E16" location="Interpretation!A14" display="Interpretation!A14"/>
    <hyperlink ref="E17" location="Interpretation!A14" display="Interpretation!A14"/>
    <hyperlink ref="E18" location="Interpretation!A15" display="Interpretation!A15"/>
    <hyperlink ref="E19" location="Interpretation!A15" display="Interpretation!A15"/>
    <hyperlink ref="E20" location="Interpretation!A16" display="Interpretation!A16"/>
    <hyperlink ref="E9" location="Interpretation!A9" display="Interpretation!A9"/>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I28"/>
  <sheetViews>
    <sheetView showGridLines="0" topLeftCell="A4" workbookViewId="0">
      <pane xSplit="1" topLeftCell="B1" activePane="topRight" state="frozen"/>
      <selection pane="topRight" activeCell="G2" sqref="G2:G20"/>
    </sheetView>
  </sheetViews>
  <sheetFormatPr defaultColWidth="8.85546875" defaultRowHeight="15" x14ac:dyDescent="0.25"/>
  <cols>
    <col min="1" max="1" width="26.28515625" style="6" customWidth="1"/>
    <col min="2" max="2" width="41.140625" style="6" customWidth="1"/>
    <col min="3" max="4" width="49.7109375" style="6" customWidth="1"/>
    <col min="5" max="5" width="30.7109375" style="128" customWidth="1"/>
    <col min="6" max="6" width="11.42578125" style="16" customWidth="1"/>
    <col min="7" max="7" width="45" style="16" customWidth="1"/>
    <col min="8" max="8" width="41" hidden="1" customWidth="1"/>
  </cols>
  <sheetData>
    <row r="1" spans="1:9" ht="27" customHeight="1" thickBot="1" x14ac:dyDescent="0.3">
      <c r="A1" s="91" t="s">
        <v>137</v>
      </c>
      <c r="B1" s="91" t="str">
        <f>IF('Info + taal-langue'!B2="Nederlands",'NL+ FR'!A6,'NL+ FR'!B6)</f>
        <v>Aantallen</v>
      </c>
      <c r="C1" s="91" t="str">
        <f>IF('Info + taal-langue'!$B$2="Nederlands",'NL+ FR'!$A$7,'NL+ FR'!$B$7)</f>
        <v>Criterium</v>
      </c>
      <c r="D1" s="88" t="str">
        <f>IF('Info + taal-langue'!$B$2="Nederlands",'NL+ FR'!$A$141,'NL+ FR'!$B$141)</f>
        <v>Aanpassing criterium</v>
      </c>
      <c r="E1" s="57"/>
      <c r="F1" s="21" t="str">
        <f>IF('Info + taal-langue'!$B$2="Nederlands",'NL+ FR'!$A$8,'NL+ FR'!$B$8)</f>
        <v>NEE=0 JA=1</v>
      </c>
      <c r="G1" s="87" t="str">
        <f>IF('Info + taal-langue'!$B$2="Nederlands",'NL+ FR'!$A$62,'NL+ FR'!$B$62)</f>
        <v>Bespreking thema</v>
      </c>
    </row>
    <row r="2" spans="1:9" ht="32.1" customHeight="1" thickBot="1" x14ac:dyDescent="0.3">
      <c r="A2" s="8" t="str">
        <f>IF('Info + taal-langue'!$B$2="Nederlands",'NL+ FR'!$A$47,'NL+ FR'!$B$47)</f>
        <v>1. Ernstige arbeidsongevallen</v>
      </c>
      <c r="B2" s="8" t="str">
        <f>IF('Info + taal-langue'!$B$2="Nederlands",'NL+ FR'!$A$21,'NL+ FR'!$B$21)</f>
        <v>Aantal arbeidsongevallen die beschouwd worden als ernstig</v>
      </c>
      <c r="C2" s="8" t="str">
        <f>IF('Info + taal-langue'!$B$2="Nederlands",'NL+ FR'!$A$22,'NL+ FR'!$B$22)</f>
        <v>Het voorkomen van minstens één ernstig arbeidsongeval in de loop van het voorgaande jaar</v>
      </c>
      <c r="D2" s="141" t="str">
        <f>IF('Info + taal-langue'!$B$2="Nederlands",'NL+ FR'!$A$63,'NL+ FR'!$B$63)</f>
        <v>1. ERNSTIGE ARBEIDSONGEVALLEN</v>
      </c>
      <c r="E2" s="70" t="str">
        <f>IF('Info + taal-langue'!$B$2="Nederlands",'NL+ FR'!$A$112,'NL+ FR'!$B$112)</f>
        <v>Meer informatie</v>
      </c>
      <c r="F2" s="20">
        <f>'Data collection'!AG5</f>
        <v>0</v>
      </c>
      <c r="G2" s="141" t="str">
        <f>IF('Info + taal-langue'!$B$2="Nederlands",'NL+ FR'!$A$63,'NL+ FR'!$B$63)</f>
        <v>1. ERNSTIGE ARBEIDSONGEVALLEN</v>
      </c>
      <c r="H2" s="50" t="str">
        <f>IF('Info + taal-langue'!$B$2="Nederlands",'NL+ FR'!$A$103,'NL+ FR'!$B$103)</f>
        <v>Meer informatie over dit knipperlicht</v>
      </c>
    </row>
    <row r="3" spans="1:9" ht="66.95" customHeight="1" x14ac:dyDescent="0.25">
      <c r="A3" s="164" t="str">
        <f>IF('Info + taal-langue'!$B$2="Nederlands",'NL+ FR'!$A$48,'NL+ FR'!$B$48)</f>
        <v>2. Afwezigheden van lange duur wegens ziekte</v>
      </c>
      <c r="B3" s="164" t="str">
        <f>IF('Info + taal-langue'!$B$2="Nederlands",'NL+ FR'!$A$23,'NL+ FR'!$B$23)</f>
        <v>Aantal werknemers die wegens ziekte afwezig geweest zijn gedurende een lange periode (meer dan 30 kalenderdagen)</v>
      </c>
      <c r="C3" s="164" t="str">
        <f>IF('Info + taal-langue'!$B$2="Nederlands",'NL+ FR'!$A$24,'NL+ FR'!$B$24)</f>
        <v>Het voorkomen van minstens één ziektegeval van lange duur in de loop van het voorgaande jaar</v>
      </c>
      <c r="D3" s="168" t="str">
        <f>IF('Info + taal-langue'!$B$2="Nederlands",'NL+ FR'!$A$64,'NL+ FR'!$B$64)</f>
        <v>2. LANGDURIGE AFWEZIGHEDEN</v>
      </c>
      <c r="E3" s="162" t="str">
        <f>IF('Info + taal-langue'!$B$2="Nederlands",'NL+ FR'!$A$112,'NL+ FR'!$B$112)</f>
        <v>Meer informatie</v>
      </c>
      <c r="F3" s="171">
        <f>'Data collection'!AG6</f>
        <v>0</v>
      </c>
      <c r="G3" s="168" t="str">
        <f>IF('Info + taal-langue'!$B$2="Nederlands",'NL+ FR'!$A$64,'NL+ FR'!$B$64)</f>
        <v>2. LANGDURIGE AFWEZIGHEDEN</v>
      </c>
      <c r="H3" s="170" t="str">
        <f>IF('Info + taal-langue'!$B$2="Nederlands",'NL+ FR'!$A$103,'NL+ FR'!$B$103)</f>
        <v>Meer informatie over dit knipperlicht</v>
      </c>
    </row>
    <row r="4" spans="1:9" ht="15.75" thickBot="1" x14ac:dyDescent="0.3">
      <c r="A4" s="165"/>
      <c r="B4" s="165"/>
      <c r="C4" s="165"/>
      <c r="D4" s="169"/>
      <c r="E4" s="163"/>
      <c r="F4" s="172"/>
      <c r="G4" s="169"/>
      <c r="H4" s="170"/>
    </row>
    <row r="5" spans="1:9" ht="65.099999999999994" customHeight="1" x14ac:dyDescent="0.25">
      <c r="A5" s="164" t="str">
        <f>IF('Info + taal-langue'!$B$2="Nederlands",'NL+ FR'!$A$49,'NL+ FR'!$B$49)</f>
        <v>3. Herhaalde kortdurende afwezigheden wegens ziekte</v>
      </c>
      <c r="B5" s="164" t="str">
        <f>IF('Info + taal-langue'!$B$2="Nederlands",'NL+ FR'!$A$25,'NL+ FR'!$B$25)</f>
        <v>Aantal werknemers dat meerdere malen (meer dan drie keer) afwezig is geweest voor kortere perioden (minder dan 30 dagen)</v>
      </c>
      <c r="C5" s="164" t="str">
        <f>IF('Info + taal-langue'!$B$2="Nederlands",'NL+ FR'!$A$26,'NL+ FR'!$B$26)</f>
        <v>Het voorkomen van dergelijk patroon van afwezigheden van korte duur (meer dan 3 keer) in de loop van het voorgaande jaar</v>
      </c>
      <c r="D5" s="168" t="str">
        <f>IF('Info + taal-langue'!$B$2="Nederlands",'NL+ FR'!$A$65,'NL+ FR'!$B$65)</f>
        <v>3. HERHAALDE KORTDURENDE AFWEZIGHEDEN</v>
      </c>
      <c r="E5" s="162" t="str">
        <f>IF('Info + taal-langue'!$B$2="Nederlands",'NL+ FR'!$A$112,'NL+ FR'!$B$112)</f>
        <v>Meer informatie</v>
      </c>
      <c r="F5" s="171">
        <f>'Data collection'!AG7</f>
        <v>0</v>
      </c>
      <c r="G5" s="168" t="str">
        <f>IF('Info + taal-langue'!$B$2="Nederlands",'NL+ FR'!$A$65,'NL+ FR'!$B$65)</f>
        <v>3. HERHAALDE KORTDURENDE AFWEZIGHEDEN</v>
      </c>
      <c r="I5" s="16"/>
    </row>
    <row r="6" spans="1:9" ht="15.75" thickBot="1" x14ac:dyDescent="0.3">
      <c r="A6" s="165"/>
      <c r="B6" s="165"/>
      <c r="C6" s="165"/>
      <c r="D6" s="169"/>
      <c r="E6" s="163"/>
      <c r="F6" s="172"/>
      <c r="G6" s="169"/>
    </row>
    <row r="7" spans="1:9" ht="23.1" customHeight="1" thickBot="1" x14ac:dyDescent="0.3">
      <c r="A7" s="164" t="str">
        <f>IF('Info + taal-langue'!$B$2="Nederlands",'NL+ FR'!$A$50,'NL+ FR'!$B$50)</f>
        <v>4. Verloop (turnover)</v>
      </c>
      <c r="B7" s="15" t="str">
        <f>IF('Info + taal-langue'!$B$2="Nederlands",'NL+ FR'!$A$27,'NL+ FR'!$B$27)</f>
        <v>Aantal nieuw aangeworven personen</v>
      </c>
      <c r="C7" s="164" t="str">
        <f>IF('Info + taal-langue'!$B$2="Nederlands",'NL+ FR'!$A$29,'NL+ FR'!$B$29)</f>
        <v>Het voorgaande jaar heeft een abnormaal verloop te zien gegeven</v>
      </c>
      <c r="D7" s="168" t="str">
        <f>IF('Info + taal-langue'!$B$2="Nederlands",'NL+ FR'!$A$66,'NL+ FR'!$B$66)</f>
        <v>4. VERLOOP</v>
      </c>
      <c r="E7" s="162" t="str">
        <f>IF('Info + taal-langue'!$B$2="Nederlands",'NL+ FR'!$A$112,'NL+ FR'!$B$112)</f>
        <v>Meer informatie</v>
      </c>
      <c r="F7" s="171">
        <f>'Data collection'!AG8</f>
        <v>0</v>
      </c>
      <c r="G7" s="168" t="str">
        <f>IF('Info + taal-langue'!$B$2="Nederlands",'NL+ FR'!$A$66,'NL+ FR'!$B$66)</f>
        <v>4. VERLOOP</v>
      </c>
    </row>
    <row r="8" spans="1:9" ht="27.95" customHeight="1" thickBot="1" x14ac:dyDescent="0.3">
      <c r="A8" s="165"/>
      <c r="B8" s="13" t="str">
        <f>IF('Info + taal-langue'!$B$2="Nederlands",'NL+ FR'!$A$28,'NL+ FR'!$B$28)</f>
        <v>Aantal personen dat de onderneming verlaten heeft</v>
      </c>
      <c r="C8" s="165"/>
      <c r="D8" s="169"/>
      <c r="E8" s="163"/>
      <c r="F8" s="172"/>
      <c r="G8" s="169"/>
    </row>
    <row r="9" spans="1:9" ht="71.099999999999994" customHeight="1" thickBot="1" x14ac:dyDescent="0.3">
      <c r="A9" s="8" t="str">
        <f>IF('Info + taal-langue'!$B$2="Nederlands",'NL+ FR'!$A$51,'NL+ FR'!$B$51)</f>
        <v>5. Interne personeelsmutaties</v>
      </c>
      <c r="B9" s="109" t="str">
        <f>IF('Info + taal-langue'!$B$2="Nederlands",'NL+ FR'!$A$30,'NL+ FR'!$B$30)</f>
        <v>Aantal interne mutaties op aanvraag van de betrokken werknemers</v>
      </c>
      <c r="C9" s="8" t="str">
        <f>IF('Info + taal-langue'!$B$2="Nederlands",'NL+ FR'!$A$31,'NL+ FR'!$B$31)</f>
        <v>Het aantal aangevraagde interne mutaties is het voorgaande jaar abnormaal hoog geweest, rekening houdend met het gevoerde personeelsbeleid inzake interne mobiliteit (op het vlak van de onderneming/van de werkeenheid)</v>
      </c>
      <c r="D9" s="141" t="str">
        <f>IF('Info + taal-langue'!$B$2="Nederlands",'NL+ FR'!$A$67,'NL+ FR'!$B$67)</f>
        <v>5. INTERNE MUTATIES</v>
      </c>
      <c r="E9" s="70" t="str">
        <f>IF('Info + taal-langue'!$B$2="Nederlands",'NL+ FR'!$A$112,'NL+ FR'!$B$112)</f>
        <v>Meer informatie</v>
      </c>
      <c r="F9" s="20">
        <f>'Data collection'!AG10</f>
        <v>0</v>
      </c>
      <c r="G9" s="141" t="str">
        <f>IF('Info + taal-langue'!$B$2="Nederlands",'NL+ FR'!$A$67,'NL+ FR'!$B$67)</f>
        <v>5. INTERNE MUTATIES</v>
      </c>
    </row>
    <row r="10" spans="1:9" ht="51" customHeight="1" thickBot="1" x14ac:dyDescent="0.3">
      <c r="A10" s="8" t="str">
        <f>IF('Info + taal-langue'!$B$2="Nederlands",'NL+ FR'!$A$52,'NL+ FR'!$B$52)</f>
        <v>6. Disciplinaire procedures n.a.v. disfunctioneren</v>
      </c>
      <c r="B10" s="109" t="str">
        <f>IF('Info + taal-langue'!$B$2="Nederlands",'NL+ FR'!$A$32,'NL+ FR'!$B$32)</f>
        <v>Aantal (interne) procedures opgestart binnen de onderneming naar aanleiding van het disfunctioneren van een werknemer</v>
      </c>
      <c r="C10" s="8" t="str">
        <f>IF('Info + taal-langue'!$B$2="Nederlands",'NL+ FR'!$A$33,'NL+ FR'!$B$33)</f>
        <v>Minstens één dergelijke procedure in de loop van het voorgaande jaar</v>
      </c>
      <c r="D10" s="141" t="str">
        <f>IF('Info + taal-langue'!$B$2="Nederlands",'NL+ FR'!$A$68,'NL+ FR'!$B$68)</f>
        <v>6. PROCEDURES</v>
      </c>
      <c r="E10" s="70" t="str">
        <f>IF('Info + taal-langue'!$B$2="Nederlands",'NL+ FR'!$A$112,'NL+ FR'!$B$112)</f>
        <v>Meer informatie</v>
      </c>
      <c r="F10" s="20">
        <f>'Data collection'!AG11</f>
        <v>0</v>
      </c>
      <c r="G10" s="141" t="str">
        <f>IF('Info + taal-langue'!$B$2="Nederlands",'NL+ FR'!$A$68,'NL+ FR'!$B$68)</f>
        <v>6. PROCEDURES</v>
      </c>
    </row>
    <row r="11" spans="1:9" ht="72.95" customHeight="1" thickBot="1" x14ac:dyDescent="0.3">
      <c r="A11" s="9" t="str">
        <f>IF('Info + taal-langue'!$B$2="Nederlands",'NL+ FR'!$A$53,'NL+ FR'!$B$53)</f>
        <v>7. Verzoeken tot een psychosociale interventie</v>
      </c>
      <c r="B11" s="14" t="str">
        <f>IF('Info + taal-langue'!$B$2="Nederlands",'NL+ FR'!$A$34,'NL+ FR'!$B$34)</f>
        <v>Het aantal formele en informele verzoeken tot een psychosociale interventie, gericht aan de vertrouwenspersoon of de 
interne/externe preventieadviseur psychosociale aspecten</v>
      </c>
      <c r="C11" s="9" t="str">
        <f>IF('Info + taal-langue'!$B$2="Nederlands",'NL+ FR'!$A$35,'NL+ FR'!$B$35)</f>
        <v>Minstens één dergelijke vraag tot interventie in de loop van het voorafgaande jaar</v>
      </c>
      <c r="D11" s="141" t="str">
        <f>IF('Info + taal-langue'!$B$2="Nederlands",'NL+ FR'!$A$69,'NL+ FR'!$B$69)</f>
        <v>7. PSYCHOSOCIALE VERZOEKEN</v>
      </c>
      <c r="E11" s="70" t="str">
        <f>IF('Info + taal-langue'!$B$2="Nederlands",'NL+ FR'!$A$112,'NL+ FR'!$B$112)</f>
        <v>Meer informatie</v>
      </c>
      <c r="F11" s="20">
        <f>'Data collection'!AG12</f>
        <v>0</v>
      </c>
      <c r="G11" s="141" t="str">
        <f>IF('Info + taal-langue'!$B$2="Nederlands",'NL+ FR'!$A$69,'NL+ FR'!$B$69)</f>
        <v>7. PSYCHOSOCIALE VERZOEKEN</v>
      </c>
    </row>
    <row r="12" spans="1:9" ht="40.700000000000003" customHeight="1" x14ac:dyDescent="0.25">
      <c r="A12" s="164" t="str">
        <f>IF('Info + taal-langue'!$B$2="Nederlands",'NL+ FR'!$A$54,'NL+ FR'!$B$54)</f>
        <v>8. (Pogingen tot) zelfdoding met een ondernemingsgebonden oorzaak</v>
      </c>
      <c r="B12" s="164" t="str">
        <f>IF('Info + taal-langue'!$B$2="Nederlands",'NL+ FR'!$A$36,'NL+ FR'!$B$36)</f>
        <v>Aantal zelfdodingen en pogingen tot zelfdoding op de werkplaats of buiten de werkplaats maar die door de collega’s of door de 
familie geweten worden aan de arbeidssituatie</v>
      </c>
      <c r="C12" s="164" t="str">
        <f>IF('Info + taal-langue'!$B$2="Nederlands",'NL+ FR'!$A$37,'NL+ FR'!$B$37)</f>
        <v>Het voorkomen van minstens één dergelijke (poging tot) zelfdoding in de loop van het voorgaande jaar</v>
      </c>
      <c r="D12" s="168" t="str">
        <f>IF('Info + taal-langue'!$B$2="Nederlands",'NL+ FR'!$A$70,'NL+ FR'!$B$70)</f>
        <v>8. ZELFDODING</v>
      </c>
      <c r="E12" s="162" t="str">
        <f>IF('Info + taal-langue'!$B$2="Nederlands",'NL+ FR'!$A$112,'NL+ FR'!$B$112)</f>
        <v>Meer informatie</v>
      </c>
      <c r="F12" s="171">
        <f>'Data collection'!AG13</f>
        <v>0</v>
      </c>
      <c r="G12" s="168" t="str">
        <f>IF('Info + taal-langue'!$B$2="Nederlands",'NL+ FR'!$A$70,'NL+ FR'!$B$70)</f>
        <v>8. ZELFDODING</v>
      </c>
    </row>
    <row r="13" spans="1:9" ht="23.1" customHeight="1" thickBot="1" x14ac:dyDescent="0.3">
      <c r="A13" s="165"/>
      <c r="B13" s="165"/>
      <c r="C13" s="165"/>
      <c r="D13" s="169"/>
      <c r="E13" s="163"/>
      <c r="F13" s="172"/>
      <c r="G13" s="169"/>
    </row>
    <row r="14" spans="1:9" ht="30.6" customHeight="1" x14ac:dyDescent="0.25">
      <c r="A14" s="164" t="str">
        <f>IF('Info + taal-langue'!$B$2="Nederlands",'NL+ FR'!$A$55,'NL+ FR'!$B$55)</f>
        <v>9. Stakingen, collectieve werkonderbrekingen en vergelijkbare acties</v>
      </c>
      <c r="B14" s="164" t="str">
        <f>IF('Info + taal-langue'!$B$2="Nederlands",'NL+ FR'!$A$38,'NL+ FR'!$B$38)</f>
        <v>Aantal stakingen en gemeenschappelijke werkonderbrekingen in het kader van een ondernemingsgebonden problematiek</v>
      </c>
      <c r="C14" s="164" t="str">
        <f>IF('Info + taal-langue'!$B$2="Nederlands",'NL+ FR'!$A$39,'NL+ FR'!$B$39)</f>
        <v>Het voorkomen van minstens één dergelijke gemeenschappelijke actie in de loop van het voorgaande jaar</v>
      </c>
      <c r="D14" s="168" t="str">
        <f>IF('Info + taal-langue'!$B$2="Nederlands",'NL+ FR'!$A$71,'NL+ FR'!$B$71)</f>
        <v>9. STAKING</v>
      </c>
      <c r="E14" s="162" t="str">
        <f>IF('Info + taal-langue'!$B$2="Nederlands",'NL+ FR'!$A$112,'NL+ FR'!$B$112)</f>
        <v>Meer informatie</v>
      </c>
      <c r="F14" s="171">
        <f>'Data collection'!AG14</f>
        <v>0</v>
      </c>
      <c r="G14" s="168" t="str">
        <f>IF('Info + taal-langue'!$B$2="Nederlands",'NL+ FR'!$A$71,'NL+ FR'!$B$71)</f>
        <v>9. STAKING</v>
      </c>
    </row>
    <row r="15" spans="1:9" ht="18.95" customHeight="1" thickBot="1" x14ac:dyDescent="0.3">
      <c r="A15" s="165"/>
      <c r="B15" s="165"/>
      <c r="C15" s="165"/>
      <c r="D15" s="169"/>
      <c r="E15" s="163"/>
      <c r="F15" s="172"/>
      <c r="G15" s="169"/>
    </row>
    <row r="16" spans="1:9" ht="30.6" customHeight="1" x14ac:dyDescent="0.25">
      <c r="A16" s="164" t="str">
        <f>IF('Info + taal-langue'!$B$2="Nederlands",'NL+ FR'!$A$56,'NL+ FR'!$B$56)</f>
        <v>10. Mogelijks schokkende gebeurtenissen voorgevallen op de arbeidsplaats</v>
      </c>
      <c r="B16" s="164" t="str">
        <f>IF('Info + taal-langue'!$B$2="Nederlands",'NL+ FR'!$A$40,'NL+ FR'!$B$40)</f>
        <v>Aantal mogelijks schokkende gebeurtenissen op de arbeidsplaats waarbij één of meerdere werknemers betrokken waren</v>
      </c>
      <c r="C16" s="164" t="str">
        <f>IF('Info + taal-langue'!$B$2="Nederlands",'NL+ FR'!$A$41,'NL+ FR'!$B$41)</f>
        <v>Het voorkomen van minstens één dergelijke gebeurtenis in de loop van het voorgaande jaar</v>
      </c>
      <c r="D16" s="168" t="str">
        <f>IF('Info + taal-langue'!$B$2="Nederlands",'NL+ FR'!$A$72,'NL+ FR'!$B$72)</f>
        <v>10. SCHOKKENDE GEBEURTENISSEN</v>
      </c>
      <c r="E16" s="162" t="str">
        <f>IF('Info + taal-langue'!$B$2="Nederlands",'NL+ FR'!$A$112,'NL+ FR'!$B$112)</f>
        <v>Meer informatie</v>
      </c>
      <c r="F16" s="171">
        <f>'Data collection'!AG15</f>
        <v>0</v>
      </c>
      <c r="G16" s="168" t="str">
        <f>IF('Info + taal-langue'!$B$2="Nederlands",'NL+ FR'!$A$72,'NL+ FR'!$B$72)</f>
        <v>10. SCHOKKENDE GEBEURTENISSEN</v>
      </c>
    </row>
    <row r="17" spans="1:7" ht="21" customHeight="1" thickBot="1" x14ac:dyDescent="0.3">
      <c r="A17" s="165"/>
      <c r="B17" s="165"/>
      <c r="C17" s="165"/>
      <c r="D17" s="169"/>
      <c r="E17" s="163"/>
      <c r="F17" s="172"/>
      <c r="G17" s="169"/>
    </row>
    <row r="18" spans="1:7" ht="30.6" customHeight="1" x14ac:dyDescent="0.25">
      <c r="A18" s="164" t="str">
        <f>IF('Info + taal-langue'!$B$2="Nederlands",'NL+ FR'!$A$57,'NL+ FR'!$B$57)</f>
        <v>11. Functioneringsproblemen ten gevolge van middelengebruik</v>
      </c>
      <c r="B18" s="164" t="str">
        <f>IF('Info + taal-langue'!$B$2="Nederlands",'NL+ FR'!$A$42,'NL+ FR'!$B$42)</f>
        <v>Aantal incidenten op de arbeidsplaats die verband houden met het gebruik van alcohol, medicatie of andere drugs</v>
      </c>
      <c r="C18" s="164" t="str">
        <f>IF('Info + taal-langue'!$B$2="Nederlands",'NL+ FR'!$A$43,'NL+ FR'!$B$43)</f>
        <v>Het voorkomen van minstens één incident als gevolg van middelengebruik in de loop van het voorgaande jaar</v>
      </c>
      <c r="D18" s="168" t="str">
        <f>IF('Info + taal-langue'!$B$2="Nederlands",'NL+ FR'!$A$73,'NL+ FR'!$B$73)</f>
        <v>11. MIDDELENGEBRUIK</v>
      </c>
      <c r="E18" s="162" t="str">
        <f>IF('Info + taal-langue'!$B$2="Nederlands",'NL+ FR'!$A$112,'NL+ FR'!$B$112)</f>
        <v>Meer informatie</v>
      </c>
      <c r="F18" s="171">
        <f>'Data collection'!AG16</f>
        <v>0</v>
      </c>
      <c r="G18" s="168" t="str">
        <f>IF('Info + taal-langue'!$B$2="Nederlands",'NL+ FR'!$A$73,'NL+ FR'!$B$73)</f>
        <v>11. MIDDELENGEBRUIK</v>
      </c>
    </row>
    <row r="19" spans="1:7" ht="18" customHeight="1" thickBot="1" x14ac:dyDescent="0.3">
      <c r="A19" s="165"/>
      <c r="B19" s="165"/>
      <c r="C19" s="165"/>
      <c r="D19" s="169"/>
      <c r="E19" s="163"/>
      <c r="F19" s="172"/>
      <c r="G19" s="169"/>
    </row>
    <row r="20" spans="1:7" ht="66" customHeight="1" thickBot="1" x14ac:dyDescent="0.3">
      <c r="A20" s="8" t="str">
        <f>IF('Info + taal-langue'!$B$2="Nederlands",'NL+ FR'!$A$58,'NL+ FR'!$B$58)</f>
        <v>12. Structuurveranderingen binnen de onderneming</v>
      </c>
      <c r="B20" s="109" t="str">
        <f>IF('Info + taal-langue'!$B$2="Nederlands",'NL+ FR'!$A$44,'NL+ FR'!$B$44)</f>
        <v>Belangrijke wijzigingen in de organisatie van de onderneming (herstructurering, fusie, overname, collectief ontslag, grootschalige wijziging van de werkorganisatie, …)</v>
      </c>
      <c r="C20" s="8" t="str">
        <f>IF('Info + taal-langue'!$B$2="Nederlands",'NL+ FR'!$A$45,'NL+ FR'!$B$45)</f>
        <v>Het voorkomen van minstens één belangrijke structuurverandering in de loop van het voorgaande jaar</v>
      </c>
      <c r="D20" s="141" t="str">
        <f>IF('Info + taal-langue'!$B$2="Nederlands",'NL+ FR'!$A$74,'NL+ FR'!$B$74)</f>
        <v>12. VERANDERING</v>
      </c>
      <c r="E20" s="70" t="str">
        <f>IF('Info + taal-langue'!$B$2="Nederlands",'NL+ FR'!$A$112,'NL+ FR'!$B$112)</f>
        <v>Meer informatie</v>
      </c>
      <c r="F20" s="20">
        <f>'Data collection'!AG17</f>
        <v>0</v>
      </c>
      <c r="G20" s="141" t="str">
        <f>IF('Info + taal-langue'!$B$2="Nederlands",'NL+ FR'!$A$74,'NL+ FR'!$B$74)</f>
        <v>12. VERANDERING</v>
      </c>
    </row>
    <row r="21" spans="1:7" ht="43.7" customHeight="1" thickBot="1" x14ac:dyDescent="0.3">
      <c r="A21" s="11"/>
      <c r="B21" s="11"/>
      <c r="C21" s="11"/>
      <c r="D21" s="11"/>
      <c r="E21" s="58"/>
      <c r="F21" s="73">
        <f>SUM(F2:F20)</f>
        <v>0</v>
      </c>
    </row>
    <row r="22" spans="1:7" ht="15.75" thickBot="1" x14ac:dyDescent="0.3"/>
    <row r="23" spans="1:7" x14ac:dyDescent="0.25">
      <c r="B23" s="1" t="str">
        <f>IF('Info + taal-langue'!$B$2="Nederlands",'NL+ FR'!$A$75,'NL+ FR'!$B$75)</f>
        <v xml:space="preserve">0,1 of 2 knipperlichten: </v>
      </c>
      <c r="C23" s="27" t="str">
        <f>IF('Info + taal-langue'!$B$2="Nederlands",'NL+ FR'!$A$81,'NL+ FR'!$B$81)</f>
        <v xml:space="preserve">3 of 4 knipperlichten: </v>
      </c>
      <c r="D23" s="4" t="str">
        <f>IF('Info + taal-langue'!$B$2="Nederlands",'NL+ FR'!$A$84,'NL+ FR'!$B$84)</f>
        <v xml:space="preserve">Meer dan 4 knipperlichten: </v>
      </c>
      <c r="E23" s="71"/>
    </row>
    <row r="24" spans="1:7" ht="30" customHeight="1" x14ac:dyDescent="0.25">
      <c r="B24" s="2" t="str">
        <f>IF('Info + taal-langue'!$B$2="Nederlands",'NL+ FR'!$A$76,'NL+ FR'!$B$76)</f>
        <v>U krijgt groen licht.</v>
      </c>
      <c r="C24" s="28" t="str">
        <f>IF('Info + taal-langue'!$B$2="Nederlands",'NL+ FR'!$A$82,'NL+ FR'!$B$82)</f>
        <v>Het is tijd om te handelen, want de situatie kan snel verergeren.</v>
      </c>
      <c r="D24" s="5" t="str">
        <f>IF('Info + taal-langue'!$B$2="Nederlands",'NL+ FR'!$A$85,'NL+ FR'!$B$85)</f>
        <v>U krijgt rood licht. De situatie is ernstig.</v>
      </c>
      <c r="E24" s="71"/>
    </row>
    <row r="25" spans="1:7" ht="63.75" x14ac:dyDescent="0.25">
      <c r="B25" s="2" t="str">
        <f>IF('Info + taal-langue'!$B$2="Nederlands",'NL+ FR'!$A$77,'NL+ FR'!$B$77)</f>
        <v>Blijf echter de evolutie van de knipperlichten opvolgen.</v>
      </c>
      <c r="C25" s="28" t="str">
        <f>IF('Info + taal-langue'!$B$2="Nederlands",'NL+ FR'!$A$83,'NL+ FR'!$B$83)</f>
        <v>Besteed prioritair aandacht aan de knipperlichten die uit de tabel naar voren komen en vul module 2 in om een duidelijker beeld 
van de situatie te bekomen en uw actieplan te kunnen opstellen.</v>
      </c>
      <c r="D25" s="5" t="str">
        <f>IF('Info + taal-langue'!$B$2="Nederlands",'NL+ FR'!$A$86,'NL+ FR'!$B$86)</f>
        <v>Vul meteen module 2 in, stel een actieplan op, leg prioriteiten vast en handel.</v>
      </c>
      <c r="E25" s="71"/>
    </row>
    <row r="26" spans="1:7" ht="25.5" x14ac:dyDescent="0.25">
      <c r="B26" s="2" t="str">
        <f>IF('Info + taal-langue'!$B$2="Nederlands",'NL+ FR'!$A$78,'NL+ FR'!$B$78)</f>
        <v>Indien u 1 of 2 Knipperlichten heeft, besteed hier dan prioritair aandacht aan.</v>
      </c>
      <c r="C26" s="29"/>
      <c r="D26" s="5" t="str">
        <f>IF('Info + taal-langue'!$B$2="Nederlands",'NL+ FR'!$A$87,'NL+ FR'!$B$87)</f>
        <v>U kunt gebruik maken van de instrumenten op de website van de FOD Werkgelegenheid, Arbeid en sociaal Overleg.</v>
      </c>
      <c r="E26" s="71"/>
    </row>
    <row r="27" spans="1:7" ht="45" customHeight="1" x14ac:dyDescent="0.25">
      <c r="B27" s="2" t="str">
        <f>IF('Info + taal-langue'!$B$2="Nederlands",'NL+ FR'!$A$79,'NL+ FR'!$B$79)</f>
        <v>Psychosociale risico’s voorkomen is belangrijk, het is een werk van elke dag.</v>
      </c>
      <c r="C27" s="29"/>
      <c r="D27" s="5" t="str">
        <f>IF('Info + taal-langue'!$B$2="Nederlands",'NL+ FR'!$A$163,'NL+ FR'!$B$163)</f>
        <v>https://www.beswic.be/nl</v>
      </c>
      <c r="E27" s="133"/>
    </row>
    <row r="28" spans="1:7" ht="33" customHeight="1" thickBot="1" x14ac:dyDescent="0.3">
      <c r="B28" s="3" t="str">
        <f>IF('Info + taal-langue'!$B$2="Nederlands",'NL+ FR'!$A$80,'NL+ FR'!$B$80)</f>
        <v>Als u de prediagnose wenst te verfijnen, kunt u module 2 invullen.</v>
      </c>
      <c r="C28" s="30"/>
      <c r="D28" s="7"/>
      <c r="E28" s="133"/>
    </row>
  </sheetData>
  <mergeCells count="49">
    <mergeCell ref="G16:G17"/>
    <mergeCell ref="A18:A19"/>
    <mergeCell ref="B18:B19"/>
    <mergeCell ref="C18:C19"/>
    <mergeCell ref="D18:D19"/>
    <mergeCell ref="E18:E19"/>
    <mergeCell ref="F18:F19"/>
    <mergeCell ref="G18:G19"/>
    <mergeCell ref="A16:A17"/>
    <mergeCell ref="B16:B17"/>
    <mergeCell ref="C16:C17"/>
    <mergeCell ref="D16:D17"/>
    <mergeCell ref="E16:E17"/>
    <mergeCell ref="F16:F17"/>
    <mergeCell ref="G12:G13"/>
    <mergeCell ref="A14:A15"/>
    <mergeCell ref="B14:B15"/>
    <mergeCell ref="C14:C15"/>
    <mergeCell ref="D14:D15"/>
    <mergeCell ref="E14:E15"/>
    <mergeCell ref="F14:F15"/>
    <mergeCell ref="G14:G15"/>
    <mergeCell ref="A12:A13"/>
    <mergeCell ref="B12:B13"/>
    <mergeCell ref="C12:C13"/>
    <mergeCell ref="D12:D13"/>
    <mergeCell ref="E12:E13"/>
    <mergeCell ref="F12:F13"/>
    <mergeCell ref="A7:A8"/>
    <mergeCell ref="C7:C8"/>
    <mergeCell ref="D7:D8"/>
    <mergeCell ref="E7:E8"/>
    <mergeCell ref="F7:F8"/>
    <mergeCell ref="G7:G8"/>
    <mergeCell ref="G3:G4"/>
    <mergeCell ref="H3:H4"/>
    <mergeCell ref="A5:A6"/>
    <mergeCell ref="B5:B6"/>
    <mergeCell ref="C5:C6"/>
    <mergeCell ref="D5:D6"/>
    <mergeCell ref="E5:E6"/>
    <mergeCell ref="F5:F6"/>
    <mergeCell ref="G5:G6"/>
    <mergeCell ref="A3:A4"/>
    <mergeCell ref="B3:B4"/>
    <mergeCell ref="C3:C4"/>
    <mergeCell ref="D3:D4"/>
    <mergeCell ref="E3:E4"/>
    <mergeCell ref="F3:F4"/>
  </mergeCells>
  <conditionalFormatting sqref="F21">
    <cfRule type="cellIs" dxfId="5" priority="2" operator="between">
      <formula>5</formula>
      <formula>12</formula>
    </cfRule>
    <cfRule type="cellIs" dxfId="4" priority="3" operator="between">
      <formula>3</formula>
      <formula>4</formula>
    </cfRule>
    <cfRule type="cellIs" dxfId="3" priority="4" operator="between">
      <formula>0</formula>
      <formula>2</formula>
    </cfRule>
  </conditionalFormatting>
  <conditionalFormatting sqref="E21">
    <cfRule type="colorScale" priority="1">
      <colorScale>
        <cfvo type="min"/>
        <cfvo type="percentile" val="50"/>
        <cfvo type="max"/>
        <color rgb="FF92D050"/>
        <color theme="5"/>
        <color rgb="FFFF0000"/>
      </colorScale>
    </cfRule>
  </conditionalFormatting>
  <hyperlinks>
    <hyperlink ref="H2" location="Interpretatie_N!A1" display="Interpretatie_N!A1"/>
    <hyperlink ref="H3" location="Interpretatie_N!A5" display="Interpretatie_N!A5"/>
    <hyperlink ref="H4" location="Interpretatie_N!A5" display="Interpretatie_N!A5"/>
    <hyperlink ref="E2" location="Interpretation!A2" display="Interpretation!A2"/>
    <hyperlink ref="E3" location="Interpretation!A4" display="Interpretation!A4"/>
    <hyperlink ref="E4" location="Interpretation!A4" display="Interpretation!A4"/>
    <hyperlink ref="E6" location="Interpretation!A5" display="Interpretation!A5"/>
    <hyperlink ref="E8" location="Interpretation!A6" display="Interpretation!A6"/>
    <hyperlink ref="E10" location="Interpretation!A10" display="Interpretation!A10"/>
    <hyperlink ref="E11" location="Interpretation!A11" display="Interpretation!A11"/>
    <hyperlink ref="E12" location="Interpretation!A12" display="Interpretation!A12"/>
    <hyperlink ref="E13" location="Interpretation!A12" display="Interpretation!A12"/>
    <hyperlink ref="E15" location="Interpretation!A13" display="Interpretation!A13"/>
    <hyperlink ref="E16" location="Interpretation!A14" display="Interpretation!A14"/>
    <hyperlink ref="E17" location="Interpretation!A14" display="Interpretation!A14"/>
    <hyperlink ref="E18" location="Interpretation!A15" display="Interpretation!A15"/>
    <hyperlink ref="E19" location="Interpretation!A15" display="Interpretation!A15"/>
    <hyperlink ref="E20" location="Interpretation!A16" display="Interpretation!A16"/>
    <hyperlink ref="E9" location="Interpretation!A9" display="Interpretation!A9"/>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28"/>
  <sheetViews>
    <sheetView showGridLines="0" topLeftCell="A6" workbookViewId="0">
      <pane xSplit="1" topLeftCell="B1" activePane="topRight" state="frozen"/>
      <selection pane="topRight" activeCell="G2" sqref="G2:G20"/>
    </sheetView>
  </sheetViews>
  <sheetFormatPr defaultColWidth="8.85546875" defaultRowHeight="15" x14ac:dyDescent="0.25"/>
  <cols>
    <col min="1" max="1" width="26.28515625" style="6" customWidth="1"/>
    <col min="2" max="2" width="41.140625" style="6" customWidth="1"/>
    <col min="3" max="4" width="49.7109375" style="6" customWidth="1"/>
    <col min="5" max="5" width="30.7109375" style="128" customWidth="1"/>
    <col min="6" max="6" width="12.42578125" style="16" customWidth="1"/>
    <col min="7" max="7" width="45" style="16" customWidth="1"/>
    <col min="8" max="8" width="41" hidden="1" customWidth="1"/>
  </cols>
  <sheetData>
    <row r="1" spans="1:9" ht="27" customHeight="1" thickBot="1" x14ac:dyDescent="0.3">
      <c r="A1" s="91" t="s">
        <v>137</v>
      </c>
      <c r="B1" s="91" t="str">
        <f>IF('Info + taal-langue'!B2="Nederlands",'NL+ FR'!A6,'NL+ FR'!B6)</f>
        <v>Aantallen</v>
      </c>
      <c r="C1" s="91" t="str">
        <f>IF('Info + taal-langue'!$B$2="Nederlands",'NL+ FR'!$A$7,'NL+ FR'!$B$7)</f>
        <v>Criterium</v>
      </c>
      <c r="D1" s="88" t="str">
        <f>IF('Info + taal-langue'!$B$2="Nederlands",'NL+ FR'!$A$141,'NL+ FR'!$B$141)</f>
        <v>Aanpassing criterium</v>
      </c>
      <c r="E1" s="57"/>
      <c r="F1" s="21" t="str">
        <f>IF('Info + taal-langue'!$B$2="Nederlands",'NL+ FR'!$A$8,'NL+ FR'!$B$8)</f>
        <v>NEE=0 JA=1</v>
      </c>
      <c r="G1" s="87" t="str">
        <f>IF('Info + taal-langue'!$B$2="Nederlands",'NL+ FR'!$A$62,'NL+ FR'!$B$62)</f>
        <v>Bespreking thema</v>
      </c>
    </row>
    <row r="2" spans="1:9" ht="32.1" customHeight="1" thickBot="1" x14ac:dyDescent="0.3">
      <c r="A2" s="8" t="str">
        <f>IF('Info + taal-langue'!$B$2="Nederlands",'NL+ FR'!$A$47,'NL+ FR'!$B$47)</f>
        <v>1. Ernstige arbeidsongevallen</v>
      </c>
      <c r="B2" s="8" t="str">
        <f>IF('Info + taal-langue'!$B$2="Nederlands",'NL+ FR'!$A$21,'NL+ FR'!$B$21)</f>
        <v>Aantal arbeidsongevallen die beschouwd worden als ernstig</v>
      </c>
      <c r="C2" s="8" t="str">
        <f>IF('Info + taal-langue'!$B$2="Nederlands",'NL+ FR'!$A$22,'NL+ FR'!$B$22)</f>
        <v>Het voorkomen van minstens één ernstig arbeidsongeval in de loop van het voorgaande jaar</v>
      </c>
      <c r="D2" s="141" t="str">
        <f>IF('Info + taal-langue'!$B$2="Nederlands",'NL+ FR'!$A$63,'NL+ FR'!$B$63)</f>
        <v>1. ERNSTIGE ARBEIDSONGEVALLEN</v>
      </c>
      <c r="E2" s="70" t="str">
        <f>IF('Info + taal-langue'!$B$2="Nederlands",'NL+ FR'!$A$112,'NL+ FR'!$B$112)</f>
        <v>Meer informatie</v>
      </c>
      <c r="F2" s="20">
        <f>'Data collection'!AH5</f>
        <v>0</v>
      </c>
      <c r="G2" s="141" t="str">
        <f>IF('Info + taal-langue'!$B$2="Nederlands",'NL+ FR'!$A$63,'NL+ FR'!$B$63)</f>
        <v>1. ERNSTIGE ARBEIDSONGEVALLEN</v>
      </c>
      <c r="H2" s="50" t="str">
        <f>IF('Info + taal-langue'!$B$2="Nederlands",'NL+ FR'!$A$103,'NL+ FR'!$B$103)</f>
        <v>Meer informatie over dit knipperlicht</v>
      </c>
    </row>
    <row r="3" spans="1:9" ht="66.95" customHeight="1" x14ac:dyDescent="0.25">
      <c r="A3" s="164" t="str">
        <f>IF('Info + taal-langue'!$B$2="Nederlands",'NL+ FR'!$A$48,'NL+ FR'!$B$48)</f>
        <v>2. Afwezigheden van lange duur wegens ziekte</v>
      </c>
      <c r="B3" s="164" t="str">
        <f>IF('Info + taal-langue'!$B$2="Nederlands",'NL+ FR'!$A$23,'NL+ FR'!$B$23)</f>
        <v>Aantal werknemers die wegens ziekte afwezig geweest zijn gedurende een lange periode (meer dan 30 kalenderdagen)</v>
      </c>
      <c r="C3" s="164" t="str">
        <f>IF('Info + taal-langue'!$B$2="Nederlands",'NL+ FR'!$A$24,'NL+ FR'!$B$24)</f>
        <v>Het voorkomen van minstens één ziektegeval van lange duur in de loop van het voorgaande jaar</v>
      </c>
      <c r="D3" s="168" t="str">
        <f>IF('Info + taal-langue'!$B$2="Nederlands",'NL+ FR'!$A$64,'NL+ FR'!$B$64)</f>
        <v>2. LANGDURIGE AFWEZIGHEDEN</v>
      </c>
      <c r="E3" s="162" t="str">
        <f>IF('Info + taal-langue'!$B$2="Nederlands",'NL+ FR'!$A$112,'NL+ FR'!$B$112)</f>
        <v>Meer informatie</v>
      </c>
      <c r="F3" s="171">
        <f>'Data collection'!AH6</f>
        <v>0</v>
      </c>
      <c r="G3" s="168" t="str">
        <f>IF('Info + taal-langue'!$B$2="Nederlands",'NL+ FR'!$A$64,'NL+ FR'!$B$64)</f>
        <v>2. LANGDURIGE AFWEZIGHEDEN</v>
      </c>
      <c r="H3" s="170" t="str">
        <f>IF('Info + taal-langue'!$B$2="Nederlands",'NL+ FR'!$A$103,'NL+ FR'!$B$103)</f>
        <v>Meer informatie over dit knipperlicht</v>
      </c>
    </row>
    <row r="4" spans="1:9" ht="15.75" thickBot="1" x14ac:dyDescent="0.3">
      <c r="A4" s="165"/>
      <c r="B4" s="165"/>
      <c r="C4" s="165"/>
      <c r="D4" s="169"/>
      <c r="E4" s="163"/>
      <c r="F4" s="172"/>
      <c r="G4" s="169"/>
      <c r="H4" s="170"/>
    </row>
    <row r="5" spans="1:9" ht="65.099999999999994" customHeight="1" x14ac:dyDescent="0.25">
      <c r="A5" s="164" t="str">
        <f>IF('Info + taal-langue'!$B$2="Nederlands",'NL+ FR'!$A$49,'NL+ FR'!$B$49)</f>
        <v>3. Herhaalde kortdurende afwezigheden wegens ziekte</v>
      </c>
      <c r="B5" s="164" t="str">
        <f>IF('Info + taal-langue'!$B$2="Nederlands",'NL+ FR'!$A$25,'NL+ FR'!$B$25)</f>
        <v>Aantal werknemers dat meerdere malen (meer dan drie keer) afwezig is geweest voor kortere perioden (minder dan 30 dagen)</v>
      </c>
      <c r="C5" s="164" t="str">
        <f>IF('Info + taal-langue'!$B$2="Nederlands",'NL+ FR'!$A$26,'NL+ FR'!$B$26)</f>
        <v>Het voorkomen van dergelijk patroon van afwezigheden van korte duur (meer dan 3 keer) in de loop van het voorgaande jaar</v>
      </c>
      <c r="D5" s="168" t="str">
        <f>IF('Info + taal-langue'!$B$2="Nederlands",'NL+ FR'!$A$65,'NL+ FR'!$B$65)</f>
        <v>3. HERHAALDE KORTDURENDE AFWEZIGHEDEN</v>
      </c>
      <c r="E5" s="162" t="str">
        <f>IF('Info + taal-langue'!$B$2="Nederlands",'NL+ FR'!$A$112,'NL+ FR'!$B$112)</f>
        <v>Meer informatie</v>
      </c>
      <c r="F5" s="171">
        <f>'Data collection'!AH7</f>
        <v>0</v>
      </c>
      <c r="G5" s="168" t="str">
        <f>IF('Info + taal-langue'!$B$2="Nederlands",'NL+ FR'!$A$65,'NL+ FR'!$B$65)</f>
        <v>3. HERHAALDE KORTDURENDE AFWEZIGHEDEN</v>
      </c>
      <c r="I5" s="16"/>
    </row>
    <row r="6" spans="1:9" ht="15.75" thickBot="1" x14ac:dyDescent="0.3">
      <c r="A6" s="165"/>
      <c r="B6" s="165"/>
      <c r="C6" s="165"/>
      <c r="D6" s="169"/>
      <c r="E6" s="163"/>
      <c r="F6" s="172"/>
      <c r="G6" s="169"/>
    </row>
    <row r="7" spans="1:9" ht="23.1" customHeight="1" thickBot="1" x14ac:dyDescent="0.3">
      <c r="A7" s="164" t="str">
        <f>IF('Info + taal-langue'!$B$2="Nederlands",'NL+ FR'!$A$50,'NL+ FR'!$B$50)</f>
        <v>4. Verloop (turnover)</v>
      </c>
      <c r="B7" s="15" t="str">
        <f>IF('Info + taal-langue'!$B$2="Nederlands",'NL+ FR'!$A$27,'NL+ FR'!$B$27)</f>
        <v>Aantal nieuw aangeworven personen</v>
      </c>
      <c r="C7" s="164" t="str">
        <f>IF('Info + taal-langue'!$B$2="Nederlands",'NL+ FR'!$A$29,'NL+ FR'!$B$29)</f>
        <v>Het voorgaande jaar heeft een abnormaal verloop te zien gegeven</v>
      </c>
      <c r="D7" s="168" t="str">
        <f>IF('Info + taal-langue'!$B$2="Nederlands",'NL+ FR'!$A$66,'NL+ FR'!$B$66)</f>
        <v>4. VERLOOP</v>
      </c>
      <c r="E7" s="162" t="str">
        <f>IF('Info + taal-langue'!$B$2="Nederlands",'NL+ FR'!$A$112,'NL+ FR'!$B$112)</f>
        <v>Meer informatie</v>
      </c>
      <c r="F7" s="171">
        <f>'Data collection'!AH8</f>
        <v>0</v>
      </c>
      <c r="G7" s="168" t="str">
        <f>IF('Info + taal-langue'!$B$2="Nederlands",'NL+ FR'!$A$66,'NL+ FR'!$B$66)</f>
        <v>4. VERLOOP</v>
      </c>
    </row>
    <row r="8" spans="1:9" ht="27.95" customHeight="1" thickBot="1" x14ac:dyDescent="0.3">
      <c r="A8" s="165"/>
      <c r="B8" s="13" t="str">
        <f>IF('Info + taal-langue'!$B$2="Nederlands",'NL+ FR'!$A$28,'NL+ FR'!$B$28)</f>
        <v>Aantal personen dat de onderneming verlaten heeft</v>
      </c>
      <c r="C8" s="165"/>
      <c r="D8" s="169"/>
      <c r="E8" s="163"/>
      <c r="F8" s="172"/>
      <c r="G8" s="169"/>
    </row>
    <row r="9" spans="1:9" ht="71.099999999999994" customHeight="1" thickBot="1" x14ac:dyDescent="0.3">
      <c r="A9" s="8" t="str">
        <f>IF('Info + taal-langue'!$B$2="Nederlands",'NL+ FR'!$A$51,'NL+ FR'!$B$51)</f>
        <v>5. Interne personeelsmutaties</v>
      </c>
      <c r="B9" s="109" t="str">
        <f>IF('Info + taal-langue'!$B$2="Nederlands",'NL+ FR'!$A$30,'NL+ FR'!$B$30)</f>
        <v>Aantal interne mutaties op aanvraag van de betrokken werknemers</v>
      </c>
      <c r="C9" s="8" t="str">
        <f>IF('Info + taal-langue'!$B$2="Nederlands",'NL+ FR'!$A$31,'NL+ FR'!$B$31)</f>
        <v>Het aantal aangevraagde interne mutaties is het voorgaande jaar abnormaal hoog geweest, rekening houdend met het gevoerde personeelsbeleid inzake interne mobiliteit (op het vlak van de onderneming/van de werkeenheid)</v>
      </c>
      <c r="D9" s="141" t="str">
        <f>IF('Info + taal-langue'!$B$2="Nederlands",'NL+ FR'!$A$67,'NL+ FR'!$B$67)</f>
        <v>5. INTERNE MUTATIES</v>
      </c>
      <c r="E9" s="70" t="str">
        <f>IF('Info + taal-langue'!$B$2="Nederlands",'NL+ FR'!$A$112,'NL+ FR'!$B$112)</f>
        <v>Meer informatie</v>
      </c>
      <c r="F9" s="20">
        <f>'Data collection'!AH10</f>
        <v>0</v>
      </c>
      <c r="G9" s="141" t="str">
        <f>IF('Info + taal-langue'!$B$2="Nederlands",'NL+ FR'!$A$67,'NL+ FR'!$B$67)</f>
        <v>5. INTERNE MUTATIES</v>
      </c>
    </row>
    <row r="10" spans="1:9" ht="51" customHeight="1" thickBot="1" x14ac:dyDescent="0.3">
      <c r="A10" s="8" t="str">
        <f>IF('Info + taal-langue'!$B$2="Nederlands",'NL+ FR'!$A$52,'NL+ FR'!$B$52)</f>
        <v>6. Disciplinaire procedures n.a.v. disfunctioneren</v>
      </c>
      <c r="B10" s="109" t="str">
        <f>IF('Info + taal-langue'!$B$2="Nederlands",'NL+ FR'!$A$32,'NL+ FR'!$B$32)</f>
        <v>Aantal (interne) procedures opgestart binnen de onderneming naar aanleiding van het disfunctioneren van een werknemer</v>
      </c>
      <c r="C10" s="8" t="str">
        <f>IF('Info + taal-langue'!$B$2="Nederlands",'NL+ FR'!$A$33,'NL+ FR'!$B$33)</f>
        <v>Minstens één dergelijke procedure in de loop van het voorgaande jaar</v>
      </c>
      <c r="D10" s="141" t="str">
        <f>IF('Info + taal-langue'!$B$2="Nederlands",'NL+ FR'!$A$68,'NL+ FR'!$B$68)</f>
        <v>6. PROCEDURES</v>
      </c>
      <c r="E10" s="70" t="str">
        <f>IF('Info + taal-langue'!$B$2="Nederlands",'NL+ FR'!$A$112,'NL+ FR'!$B$112)</f>
        <v>Meer informatie</v>
      </c>
      <c r="F10" s="20">
        <f>'Data collection'!AH11</f>
        <v>0</v>
      </c>
      <c r="G10" s="141" t="str">
        <f>IF('Info + taal-langue'!$B$2="Nederlands",'NL+ FR'!$A$68,'NL+ FR'!$B$68)</f>
        <v>6. PROCEDURES</v>
      </c>
    </row>
    <row r="11" spans="1:9" ht="72.95" customHeight="1" thickBot="1" x14ac:dyDescent="0.3">
      <c r="A11" s="9" t="str">
        <f>IF('Info + taal-langue'!$B$2="Nederlands",'NL+ FR'!$A$53,'NL+ FR'!$B$53)</f>
        <v>7. Verzoeken tot een psychosociale interventie</v>
      </c>
      <c r="B11" s="14" t="str">
        <f>IF('Info + taal-langue'!$B$2="Nederlands",'NL+ FR'!$A$34,'NL+ FR'!$B$34)</f>
        <v>Het aantal formele en informele verzoeken tot een psychosociale interventie, gericht aan de vertrouwenspersoon of de 
interne/externe preventieadviseur psychosociale aspecten</v>
      </c>
      <c r="C11" s="9" t="str">
        <f>IF('Info + taal-langue'!$B$2="Nederlands",'NL+ FR'!$A$35,'NL+ FR'!$B$35)</f>
        <v>Minstens één dergelijke vraag tot interventie in de loop van het voorafgaande jaar</v>
      </c>
      <c r="D11" s="141" t="str">
        <f>IF('Info + taal-langue'!$B$2="Nederlands",'NL+ FR'!$A$69,'NL+ FR'!$B$69)</f>
        <v>7. PSYCHOSOCIALE VERZOEKEN</v>
      </c>
      <c r="E11" s="70" t="str">
        <f>IF('Info + taal-langue'!$B$2="Nederlands",'NL+ FR'!$A$112,'NL+ FR'!$B$112)</f>
        <v>Meer informatie</v>
      </c>
      <c r="F11" s="20">
        <f>'Data collection'!AH12</f>
        <v>0</v>
      </c>
      <c r="G11" s="141" t="str">
        <f>IF('Info + taal-langue'!$B$2="Nederlands",'NL+ FR'!$A$69,'NL+ FR'!$B$69)</f>
        <v>7. PSYCHOSOCIALE VERZOEKEN</v>
      </c>
    </row>
    <row r="12" spans="1:9" ht="40.700000000000003" customHeight="1" x14ac:dyDescent="0.25">
      <c r="A12" s="164" t="str">
        <f>IF('Info + taal-langue'!$B$2="Nederlands",'NL+ FR'!$A$54,'NL+ FR'!$B$54)</f>
        <v>8. (Pogingen tot) zelfdoding met een ondernemingsgebonden oorzaak</v>
      </c>
      <c r="B12" s="164" t="str">
        <f>IF('Info + taal-langue'!$B$2="Nederlands",'NL+ FR'!$A$36,'NL+ FR'!$B$36)</f>
        <v>Aantal zelfdodingen en pogingen tot zelfdoding op de werkplaats of buiten de werkplaats maar die door de collega’s of door de 
familie geweten worden aan de arbeidssituatie</v>
      </c>
      <c r="C12" s="164" t="str">
        <f>IF('Info + taal-langue'!$B$2="Nederlands",'NL+ FR'!$A$37,'NL+ FR'!$B$37)</f>
        <v>Het voorkomen van minstens één dergelijke (poging tot) zelfdoding in de loop van het voorgaande jaar</v>
      </c>
      <c r="D12" s="168" t="str">
        <f>IF('Info + taal-langue'!$B$2="Nederlands",'NL+ FR'!$A$70,'NL+ FR'!$B$70)</f>
        <v>8. ZELFDODING</v>
      </c>
      <c r="E12" s="162" t="str">
        <f>IF('Info + taal-langue'!$B$2="Nederlands",'NL+ FR'!$A$112,'NL+ FR'!$B$112)</f>
        <v>Meer informatie</v>
      </c>
      <c r="F12" s="171">
        <f>'Data collection'!AH13</f>
        <v>0</v>
      </c>
      <c r="G12" s="168" t="str">
        <f>IF('Info + taal-langue'!$B$2="Nederlands",'NL+ FR'!$A$70,'NL+ FR'!$B$70)</f>
        <v>8. ZELFDODING</v>
      </c>
    </row>
    <row r="13" spans="1:9" ht="23.1" customHeight="1" thickBot="1" x14ac:dyDescent="0.3">
      <c r="A13" s="165"/>
      <c r="B13" s="165"/>
      <c r="C13" s="165"/>
      <c r="D13" s="169"/>
      <c r="E13" s="163"/>
      <c r="F13" s="172"/>
      <c r="G13" s="169"/>
    </row>
    <row r="14" spans="1:9" ht="30.6" customHeight="1" x14ac:dyDescent="0.25">
      <c r="A14" s="164" t="str">
        <f>IF('Info + taal-langue'!$B$2="Nederlands",'NL+ FR'!$A$55,'NL+ FR'!$B$55)</f>
        <v>9. Stakingen, collectieve werkonderbrekingen en vergelijkbare acties</v>
      </c>
      <c r="B14" s="164" t="str">
        <f>IF('Info + taal-langue'!$B$2="Nederlands",'NL+ FR'!$A$38,'NL+ FR'!$B$38)</f>
        <v>Aantal stakingen en gemeenschappelijke werkonderbrekingen in het kader van een ondernemingsgebonden problematiek</v>
      </c>
      <c r="C14" s="164" t="str">
        <f>IF('Info + taal-langue'!$B$2="Nederlands",'NL+ FR'!$A$39,'NL+ FR'!$B$39)</f>
        <v>Het voorkomen van minstens één dergelijke gemeenschappelijke actie in de loop van het voorgaande jaar</v>
      </c>
      <c r="D14" s="168" t="str">
        <f>IF('Info + taal-langue'!$B$2="Nederlands",'NL+ FR'!$A$71,'NL+ FR'!$B$71)</f>
        <v>9. STAKING</v>
      </c>
      <c r="E14" s="162" t="str">
        <f>IF('Info + taal-langue'!$B$2="Nederlands",'NL+ FR'!$A$112,'NL+ FR'!$B$112)</f>
        <v>Meer informatie</v>
      </c>
      <c r="F14" s="171">
        <f>'Data collection'!AH14</f>
        <v>0</v>
      </c>
      <c r="G14" s="168" t="str">
        <f>IF('Info + taal-langue'!$B$2="Nederlands",'NL+ FR'!$A$71,'NL+ FR'!$B$71)</f>
        <v>9. STAKING</v>
      </c>
    </row>
    <row r="15" spans="1:9" ht="18.95" customHeight="1" thickBot="1" x14ac:dyDescent="0.3">
      <c r="A15" s="165"/>
      <c r="B15" s="165"/>
      <c r="C15" s="165"/>
      <c r="D15" s="169"/>
      <c r="E15" s="163"/>
      <c r="F15" s="172"/>
      <c r="G15" s="169"/>
    </row>
    <row r="16" spans="1:9" ht="30.6" customHeight="1" x14ac:dyDescent="0.25">
      <c r="A16" s="164" t="str">
        <f>IF('Info + taal-langue'!$B$2="Nederlands",'NL+ FR'!$A$56,'NL+ FR'!$B$56)</f>
        <v>10. Mogelijks schokkende gebeurtenissen voorgevallen op de arbeidsplaats</v>
      </c>
      <c r="B16" s="164" t="str">
        <f>IF('Info + taal-langue'!$B$2="Nederlands",'NL+ FR'!$A$40,'NL+ FR'!$B$40)</f>
        <v>Aantal mogelijks schokkende gebeurtenissen op de arbeidsplaats waarbij één of meerdere werknemers betrokken waren</v>
      </c>
      <c r="C16" s="164" t="str">
        <f>IF('Info + taal-langue'!$B$2="Nederlands",'NL+ FR'!$A$41,'NL+ FR'!$B$41)</f>
        <v>Het voorkomen van minstens één dergelijke gebeurtenis in de loop van het voorgaande jaar</v>
      </c>
      <c r="D16" s="168" t="str">
        <f>IF('Info + taal-langue'!$B$2="Nederlands",'NL+ FR'!$A$72,'NL+ FR'!$B$72)</f>
        <v>10. SCHOKKENDE GEBEURTENISSEN</v>
      </c>
      <c r="E16" s="162" t="str">
        <f>IF('Info + taal-langue'!$B$2="Nederlands",'NL+ FR'!$A$112,'NL+ FR'!$B$112)</f>
        <v>Meer informatie</v>
      </c>
      <c r="F16" s="171">
        <f>'Data collection'!AH15</f>
        <v>0</v>
      </c>
      <c r="G16" s="168" t="str">
        <f>IF('Info + taal-langue'!$B$2="Nederlands",'NL+ FR'!$A$72,'NL+ FR'!$B$72)</f>
        <v>10. SCHOKKENDE GEBEURTENISSEN</v>
      </c>
    </row>
    <row r="17" spans="1:7" ht="21" customHeight="1" thickBot="1" x14ac:dyDescent="0.3">
      <c r="A17" s="165"/>
      <c r="B17" s="165"/>
      <c r="C17" s="165"/>
      <c r="D17" s="169"/>
      <c r="E17" s="163"/>
      <c r="F17" s="172"/>
      <c r="G17" s="169"/>
    </row>
    <row r="18" spans="1:7" ht="30.6" customHeight="1" x14ac:dyDescent="0.25">
      <c r="A18" s="164" t="str">
        <f>IF('Info + taal-langue'!$B$2="Nederlands",'NL+ FR'!$A$57,'NL+ FR'!$B$57)</f>
        <v>11. Functioneringsproblemen ten gevolge van middelengebruik</v>
      </c>
      <c r="B18" s="164" t="str">
        <f>IF('Info + taal-langue'!$B$2="Nederlands",'NL+ FR'!$A$42,'NL+ FR'!$B$42)</f>
        <v>Aantal incidenten op de arbeidsplaats die verband houden met het gebruik van alcohol, medicatie of andere drugs</v>
      </c>
      <c r="C18" s="164" t="str">
        <f>IF('Info + taal-langue'!$B$2="Nederlands",'NL+ FR'!$A$43,'NL+ FR'!$B$43)</f>
        <v>Het voorkomen van minstens één incident als gevolg van middelengebruik in de loop van het voorgaande jaar</v>
      </c>
      <c r="D18" s="168" t="str">
        <f>IF('Info + taal-langue'!$B$2="Nederlands",'NL+ FR'!$A$73,'NL+ FR'!$B$73)</f>
        <v>11. MIDDELENGEBRUIK</v>
      </c>
      <c r="E18" s="162" t="str">
        <f>IF('Info + taal-langue'!$B$2="Nederlands",'NL+ FR'!$A$112,'NL+ FR'!$B$112)</f>
        <v>Meer informatie</v>
      </c>
      <c r="F18" s="171">
        <f>'Data collection'!AH16</f>
        <v>0</v>
      </c>
      <c r="G18" s="168" t="str">
        <f>IF('Info + taal-langue'!$B$2="Nederlands",'NL+ FR'!$A$73,'NL+ FR'!$B$73)</f>
        <v>11. MIDDELENGEBRUIK</v>
      </c>
    </row>
    <row r="19" spans="1:7" ht="18" customHeight="1" thickBot="1" x14ac:dyDescent="0.3">
      <c r="A19" s="165"/>
      <c r="B19" s="165"/>
      <c r="C19" s="165"/>
      <c r="D19" s="169"/>
      <c r="E19" s="163"/>
      <c r="F19" s="172"/>
      <c r="G19" s="169"/>
    </row>
    <row r="20" spans="1:7" ht="66" customHeight="1" thickBot="1" x14ac:dyDescent="0.3">
      <c r="A20" s="8" t="str">
        <f>IF('Info + taal-langue'!$B$2="Nederlands",'NL+ FR'!$A$58,'NL+ FR'!$B$58)</f>
        <v>12. Structuurveranderingen binnen de onderneming</v>
      </c>
      <c r="B20" s="109" t="str">
        <f>IF('Info + taal-langue'!$B$2="Nederlands",'NL+ FR'!$A$44,'NL+ FR'!$B$44)</f>
        <v>Belangrijke wijzigingen in de organisatie van de onderneming (herstructurering, fusie, overname, collectief ontslag, grootschalige wijziging van de werkorganisatie, …)</v>
      </c>
      <c r="C20" s="8" t="str">
        <f>IF('Info + taal-langue'!$B$2="Nederlands",'NL+ FR'!$A$45,'NL+ FR'!$B$45)</f>
        <v>Het voorkomen van minstens één belangrijke structuurverandering in de loop van het voorgaande jaar</v>
      </c>
      <c r="D20" s="141" t="str">
        <f>IF('Info + taal-langue'!$B$2="Nederlands",'NL+ FR'!$A$74,'NL+ FR'!$B$74)</f>
        <v>12. VERANDERING</v>
      </c>
      <c r="E20" s="70" t="str">
        <f>IF('Info + taal-langue'!$B$2="Nederlands",'NL+ FR'!$A$112,'NL+ FR'!$B$112)</f>
        <v>Meer informatie</v>
      </c>
      <c r="F20" s="20">
        <f>'Data collection'!AH17</f>
        <v>0</v>
      </c>
      <c r="G20" s="141" t="str">
        <f>IF('Info + taal-langue'!$B$2="Nederlands",'NL+ FR'!$A$74,'NL+ FR'!$B$74)</f>
        <v>12. VERANDERING</v>
      </c>
    </row>
    <row r="21" spans="1:7" ht="43.7" customHeight="1" thickBot="1" x14ac:dyDescent="0.3">
      <c r="A21" s="11"/>
      <c r="B21" s="11"/>
      <c r="C21" s="11"/>
      <c r="D21" s="11"/>
      <c r="E21" s="58"/>
      <c r="F21" s="73">
        <f>SUM(F2:F20)</f>
        <v>0</v>
      </c>
    </row>
    <row r="22" spans="1:7" ht="15.75" thickBot="1" x14ac:dyDescent="0.3"/>
    <row r="23" spans="1:7" x14ac:dyDescent="0.25">
      <c r="B23" s="1" t="str">
        <f>IF('Info + taal-langue'!$B$2="Nederlands",'NL+ FR'!$A$75,'NL+ FR'!$B$75)</f>
        <v xml:space="preserve">0,1 of 2 knipperlichten: </v>
      </c>
      <c r="C23" s="27" t="str">
        <f>IF('Info + taal-langue'!$B$2="Nederlands",'NL+ FR'!$A$81,'NL+ FR'!$B$81)</f>
        <v xml:space="preserve">3 of 4 knipperlichten: </v>
      </c>
      <c r="D23" s="4" t="str">
        <f>IF('Info + taal-langue'!$B$2="Nederlands",'NL+ FR'!$A$84,'NL+ FR'!$B$84)</f>
        <v xml:space="preserve">Meer dan 4 knipperlichten: </v>
      </c>
      <c r="E23" s="71"/>
    </row>
    <row r="24" spans="1:7" ht="30" customHeight="1" x14ac:dyDescent="0.25">
      <c r="B24" s="2" t="str">
        <f>IF('Info + taal-langue'!$B$2="Nederlands",'NL+ FR'!$A$76,'NL+ FR'!$B$76)</f>
        <v>U krijgt groen licht.</v>
      </c>
      <c r="C24" s="28" t="str">
        <f>IF('Info + taal-langue'!$B$2="Nederlands",'NL+ FR'!$A$82,'NL+ FR'!$B$82)</f>
        <v>Het is tijd om te handelen, want de situatie kan snel verergeren.</v>
      </c>
      <c r="D24" s="5" t="str">
        <f>IF('Info + taal-langue'!$B$2="Nederlands",'NL+ FR'!$A$85,'NL+ FR'!$B$85)</f>
        <v>U krijgt rood licht. De situatie is ernstig.</v>
      </c>
      <c r="E24" s="71"/>
    </row>
    <row r="25" spans="1:7" ht="63.75" x14ac:dyDescent="0.25">
      <c r="B25" s="2" t="str">
        <f>IF('Info + taal-langue'!$B$2="Nederlands",'NL+ FR'!$A$77,'NL+ FR'!$B$77)</f>
        <v>Blijf echter de evolutie van de knipperlichten opvolgen.</v>
      </c>
      <c r="C25" s="28" t="str">
        <f>IF('Info + taal-langue'!$B$2="Nederlands",'NL+ FR'!$A$83,'NL+ FR'!$B$83)</f>
        <v>Besteed prioritair aandacht aan de knipperlichten die uit de tabel naar voren komen en vul module 2 in om een duidelijker beeld 
van de situatie te bekomen en uw actieplan te kunnen opstellen.</v>
      </c>
      <c r="D25" s="5" t="str">
        <f>IF('Info + taal-langue'!$B$2="Nederlands",'NL+ FR'!$A$86,'NL+ FR'!$B$86)</f>
        <v>Vul meteen module 2 in, stel een actieplan op, leg prioriteiten vast en handel.</v>
      </c>
      <c r="E25" s="71"/>
    </row>
    <row r="26" spans="1:7" ht="25.5" x14ac:dyDescent="0.25">
      <c r="B26" s="2" t="str">
        <f>IF('Info + taal-langue'!$B$2="Nederlands",'NL+ FR'!$A$78,'NL+ FR'!$B$78)</f>
        <v>Indien u 1 of 2 Knipperlichten heeft, besteed hier dan prioritair aandacht aan.</v>
      </c>
      <c r="C26" s="29"/>
      <c r="D26" s="5" t="str">
        <f>IF('Info + taal-langue'!$B$2="Nederlands",'NL+ FR'!$A$87,'NL+ FR'!$B$87)</f>
        <v>U kunt gebruik maken van de instrumenten op de website van de FOD Werkgelegenheid, Arbeid en sociaal Overleg.</v>
      </c>
      <c r="E26" s="71"/>
    </row>
    <row r="27" spans="1:7" ht="45" customHeight="1" x14ac:dyDescent="0.25">
      <c r="B27" s="2" t="str">
        <f>IF('Info + taal-langue'!$B$2="Nederlands",'NL+ FR'!$A$79,'NL+ FR'!$B$79)</f>
        <v>Psychosociale risico’s voorkomen is belangrijk, het is een werk van elke dag.</v>
      </c>
      <c r="C27" s="29"/>
      <c r="D27" s="5" t="str">
        <f>IF('Info + taal-langue'!$B$2="Nederlands",'NL+ FR'!$A$163,'NL+ FR'!$B$163)</f>
        <v>https://www.beswic.be/nl</v>
      </c>
      <c r="E27" s="133"/>
    </row>
    <row r="28" spans="1:7" ht="33" customHeight="1" thickBot="1" x14ac:dyDescent="0.3">
      <c r="B28" s="3" t="str">
        <f>IF('Info + taal-langue'!$B$2="Nederlands",'NL+ FR'!$A$80,'NL+ FR'!$B$80)</f>
        <v>Als u de prediagnose wenst te verfijnen, kunt u module 2 invullen.</v>
      </c>
      <c r="C28" s="30"/>
      <c r="D28" s="7"/>
      <c r="E28" s="133"/>
    </row>
  </sheetData>
  <mergeCells count="49">
    <mergeCell ref="G16:G17"/>
    <mergeCell ref="A18:A19"/>
    <mergeCell ref="B18:B19"/>
    <mergeCell ref="C18:C19"/>
    <mergeCell ref="D18:D19"/>
    <mergeCell ref="E18:E19"/>
    <mergeCell ref="F18:F19"/>
    <mergeCell ref="G18:G19"/>
    <mergeCell ref="A16:A17"/>
    <mergeCell ref="B16:B17"/>
    <mergeCell ref="C16:C17"/>
    <mergeCell ref="D16:D17"/>
    <mergeCell ref="E16:E17"/>
    <mergeCell ref="F16:F17"/>
    <mergeCell ref="G12:G13"/>
    <mergeCell ref="A14:A15"/>
    <mergeCell ref="B14:B15"/>
    <mergeCell ref="C14:C15"/>
    <mergeCell ref="D14:D15"/>
    <mergeCell ref="E14:E15"/>
    <mergeCell ref="F14:F15"/>
    <mergeCell ref="G14:G15"/>
    <mergeCell ref="A12:A13"/>
    <mergeCell ref="B12:B13"/>
    <mergeCell ref="C12:C13"/>
    <mergeCell ref="D12:D13"/>
    <mergeCell ref="E12:E13"/>
    <mergeCell ref="F12:F13"/>
    <mergeCell ref="A7:A8"/>
    <mergeCell ref="C7:C8"/>
    <mergeCell ref="D7:D8"/>
    <mergeCell ref="E7:E8"/>
    <mergeCell ref="F7:F8"/>
    <mergeCell ref="G7:G8"/>
    <mergeCell ref="G3:G4"/>
    <mergeCell ref="H3:H4"/>
    <mergeCell ref="A5:A6"/>
    <mergeCell ref="B5:B6"/>
    <mergeCell ref="C5:C6"/>
    <mergeCell ref="D5:D6"/>
    <mergeCell ref="E5:E6"/>
    <mergeCell ref="F5:F6"/>
    <mergeCell ref="G5:G6"/>
    <mergeCell ref="A3:A4"/>
    <mergeCell ref="B3:B4"/>
    <mergeCell ref="C3:C4"/>
    <mergeCell ref="D3:D4"/>
    <mergeCell ref="E3:E4"/>
    <mergeCell ref="F3:F4"/>
  </mergeCells>
  <conditionalFormatting sqref="F21">
    <cfRule type="cellIs" dxfId="2" priority="2" operator="between">
      <formula>5</formula>
      <formula>12</formula>
    </cfRule>
    <cfRule type="cellIs" dxfId="1" priority="3" operator="between">
      <formula>3</formula>
      <formula>4</formula>
    </cfRule>
    <cfRule type="cellIs" dxfId="0" priority="4" operator="between">
      <formula>0</formula>
      <formula>2</formula>
    </cfRule>
  </conditionalFormatting>
  <conditionalFormatting sqref="E21">
    <cfRule type="colorScale" priority="1">
      <colorScale>
        <cfvo type="min"/>
        <cfvo type="percentile" val="50"/>
        <cfvo type="max"/>
        <color rgb="FF92D050"/>
        <color theme="5"/>
        <color rgb="FFFF0000"/>
      </colorScale>
    </cfRule>
  </conditionalFormatting>
  <hyperlinks>
    <hyperlink ref="H2" location="Interpretatie_N!A1" display="Interpretatie_N!A1"/>
    <hyperlink ref="H3" location="Interpretatie_N!A5" display="Interpretatie_N!A5"/>
    <hyperlink ref="H4" location="Interpretatie_N!A5" display="Interpretatie_N!A5"/>
    <hyperlink ref="E2" location="Interpretation!A2" display="Interpretation!A2"/>
    <hyperlink ref="E3" location="Interpretation!A4" display="Interpretation!A4"/>
    <hyperlink ref="E4" location="Interpretation!A4" display="Interpretation!A4"/>
    <hyperlink ref="E6" location="Interpretation!A5" display="Interpretation!A5"/>
    <hyperlink ref="E8" location="Interpretation!A6" display="Interpretation!A6"/>
    <hyperlink ref="E10" location="Interpretation!A10" display="Interpretation!A10"/>
    <hyperlink ref="E11" location="Interpretation!A11" display="Interpretation!A11"/>
    <hyperlink ref="E12" location="Interpretation!A12" display="Interpretation!A12"/>
    <hyperlink ref="E13" location="Interpretation!A12" display="Interpretation!A12"/>
    <hyperlink ref="E15" location="Interpretation!A13" display="Interpretation!A13"/>
    <hyperlink ref="E16" location="Interpretation!A14" display="Interpretation!A14"/>
    <hyperlink ref="E17" location="Interpretation!A14" display="Interpretation!A14"/>
    <hyperlink ref="E18" location="Interpretation!A15" display="Interpretation!A15"/>
    <hyperlink ref="E19" location="Interpretation!A15" display="Interpretation!A15"/>
    <hyperlink ref="E20" location="Interpretation!A16" display="Interpretation!A16"/>
    <hyperlink ref="E9" location="Interpretation!A9" display="Interpretation!A9"/>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E17"/>
  <sheetViews>
    <sheetView showGridLines="0" zoomScale="70" zoomScaleNormal="70" workbookViewId="0">
      <selection activeCell="N19" sqref="N19"/>
    </sheetView>
  </sheetViews>
  <sheetFormatPr defaultColWidth="11.5703125" defaultRowHeight="15" x14ac:dyDescent="0.25"/>
  <cols>
    <col min="1" max="1" width="21.85546875" style="12" customWidth="1"/>
    <col min="2" max="2" width="17.28515625" style="12" customWidth="1"/>
    <col min="3" max="3" width="23.85546875" style="12" hidden="1" customWidth="1"/>
    <col min="4" max="4" width="40" customWidth="1"/>
    <col min="5" max="5" width="15" hidden="1" customWidth="1"/>
  </cols>
  <sheetData>
    <row r="1" spans="1:5" ht="20.25" x14ac:dyDescent="0.3">
      <c r="A1" s="101" t="s">
        <v>196</v>
      </c>
      <c r="B1" s="99" t="str">
        <f>IF('Info + taal-langue'!$B$2="Nederlands",'NL+ FR'!A151,'NL+ FR'!B151)</f>
        <v>Opgenomen</v>
      </c>
      <c r="C1" s="106" t="str">
        <f>IF('Info + taal-langue'!$B$2="Nederlands",'NL+ FR'!A164,'NL+ FR'!B164)</f>
        <v>Niet wijzigen!</v>
      </c>
      <c r="D1" s="100" t="str">
        <f>IF('Info + taal-langue'!$B$2="Nederlands",'NL+ FR'!$A$138,'NL+ FR'!$B$138)</f>
        <v>Legende</v>
      </c>
      <c r="E1" s="108" t="str">
        <f>IF('Info + taal-langue'!$B$2="Nederlands",'NL+ FR'!A164,'NL+ FR'!B164)</f>
        <v>Niet wijzigen!</v>
      </c>
    </row>
    <row r="2" spans="1:5" ht="20.25" x14ac:dyDescent="0.3">
      <c r="A2" s="145" t="s">
        <v>138</v>
      </c>
      <c r="B2" s="99" t="s">
        <v>241</v>
      </c>
      <c r="C2" s="106">
        <v>2020</v>
      </c>
      <c r="D2" s="98">
        <v>2020</v>
      </c>
      <c r="E2" s="108">
        <f t="shared" ref="E2:E16" si="0">IF(B2="Ja / Oui", 0, 1)</f>
        <v>0</v>
      </c>
    </row>
    <row r="3" spans="1:5" ht="20.25" x14ac:dyDescent="0.3">
      <c r="A3" s="145" t="s">
        <v>397</v>
      </c>
      <c r="B3" s="99" t="s">
        <v>241</v>
      </c>
      <c r="C3" s="106">
        <v>2021</v>
      </c>
      <c r="D3" s="98">
        <v>2021</v>
      </c>
      <c r="E3" s="108">
        <f t="shared" si="0"/>
        <v>0</v>
      </c>
    </row>
    <row r="4" spans="1:5" ht="20.25" x14ac:dyDescent="0.3">
      <c r="A4" s="145" t="s">
        <v>398</v>
      </c>
      <c r="B4" s="99" t="s">
        <v>241</v>
      </c>
      <c r="C4" s="106">
        <v>2022</v>
      </c>
      <c r="D4" s="98">
        <v>2022</v>
      </c>
      <c r="E4" s="108">
        <f t="shared" si="0"/>
        <v>0</v>
      </c>
    </row>
    <row r="5" spans="1:5" ht="20.25" x14ac:dyDescent="0.3">
      <c r="A5" s="99" t="str">
        <f>IF(($A$1="Groep / Groupe"), "D", "N+3")</f>
        <v>N+3</v>
      </c>
      <c r="B5" s="99" t="s">
        <v>240</v>
      </c>
      <c r="C5" s="106" t="s">
        <v>128</v>
      </c>
      <c r="D5" s="98" t="s">
        <v>128</v>
      </c>
      <c r="E5" s="108">
        <f t="shared" si="0"/>
        <v>1</v>
      </c>
    </row>
    <row r="6" spans="1:5" ht="20.25" x14ac:dyDescent="0.3">
      <c r="A6" s="99" t="str">
        <f>IF(($A$1="Groep / Groupe"), "E", "N+4")</f>
        <v>N+4</v>
      </c>
      <c r="B6" s="99" t="s">
        <v>240</v>
      </c>
      <c r="C6" s="106" t="s">
        <v>129</v>
      </c>
      <c r="D6" s="98" t="s">
        <v>129</v>
      </c>
      <c r="E6" s="108">
        <f t="shared" si="0"/>
        <v>1</v>
      </c>
    </row>
    <row r="7" spans="1:5" ht="20.25" x14ac:dyDescent="0.3">
      <c r="A7" s="99" t="str">
        <f>IF(($A$1="Groep / Groupe"), "F", "N+5")</f>
        <v>N+5</v>
      </c>
      <c r="B7" s="99" t="s">
        <v>240</v>
      </c>
      <c r="C7" s="106" t="s">
        <v>130</v>
      </c>
      <c r="D7" s="98" t="s">
        <v>130</v>
      </c>
      <c r="E7" s="108">
        <f t="shared" si="0"/>
        <v>1</v>
      </c>
    </row>
    <row r="8" spans="1:5" ht="20.25" x14ac:dyDescent="0.3">
      <c r="A8" s="99" t="str">
        <f>IF(($A$1="Groep / Groupe"), "G", "N+6")</f>
        <v>N+6</v>
      </c>
      <c r="B8" s="99" t="s">
        <v>240</v>
      </c>
      <c r="C8" s="106" t="s">
        <v>131</v>
      </c>
      <c r="D8" s="98" t="s">
        <v>131</v>
      </c>
      <c r="E8" s="108">
        <f t="shared" si="0"/>
        <v>1</v>
      </c>
    </row>
    <row r="9" spans="1:5" ht="20.25" x14ac:dyDescent="0.3">
      <c r="A9" s="99" t="str">
        <f>IF(($A$1="Groep / Groupe"), "H", "N+7")</f>
        <v>N+7</v>
      </c>
      <c r="B9" s="99" t="s">
        <v>240</v>
      </c>
      <c r="C9" s="106" t="s">
        <v>132</v>
      </c>
      <c r="D9" s="98" t="s">
        <v>132</v>
      </c>
      <c r="E9" s="108">
        <f t="shared" si="0"/>
        <v>1</v>
      </c>
    </row>
    <row r="10" spans="1:5" ht="20.25" x14ac:dyDescent="0.3">
      <c r="A10" s="99" t="str">
        <f>IF(($A$1="Groep / Groupe"), "I", "N+8")</f>
        <v>N+8</v>
      </c>
      <c r="B10" s="99" t="s">
        <v>240</v>
      </c>
      <c r="C10" s="106" t="s">
        <v>133</v>
      </c>
      <c r="D10" s="98" t="s">
        <v>133</v>
      </c>
      <c r="E10" s="108">
        <f t="shared" si="0"/>
        <v>1</v>
      </c>
    </row>
    <row r="11" spans="1:5" ht="20.25" x14ac:dyDescent="0.3">
      <c r="A11" s="99" t="str">
        <f>IF(($A$1="Groep / Groupe"), "J", "N+9")</f>
        <v>N+9</v>
      </c>
      <c r="B11" s="99" t="s">
        <v>240</v>
      </c>
      <c r="C11" s="106" t="s">
        <v>134</v>
      </c>
      <c r="D11" s="98" t="s">
        <v>134</v>
      </c>
      <c r="E11" s="108">
        <f t="shared" si="0"/>
        <v>1</v>
      </c>
    </row>
    <row r="12" spans="1:5" ht="20.25" x14ac:dyDescent="0.3">
      <c r="A12" s="99" t="str">
        <f>IF(($A$1="Groep / Groupe"), "K", "N+10")</f>
        <v>N+10</v>
      </c>
      <c r="B12" s="99" t="s">
        <v>240</v>
      </c>
      <c r="C12" s="106" t="s">
        <v>135</v>
      </c>
      <c r="D12" s="98" t="s">
        <v>135</v>
      </c>
      <c r="E12" s="108">
        <f t="shared" si="0"/>
        <v>1</v>
      </c>
    </row>
    <row r="13" spans="1:5" ht="20.25" x14ac:dyDescent="0.3">
      <c r="A13" s="99" t="str">
        <f>IF(($A$1="Groep / Groupe"), "L", "N+11")</f>
        <v>N+11</v>
      </c>
      <c r="B13" s="99" t="s">
        <v>240</v>
      </c>
      <c r="C13" s="106" t="s">
        <v>136</v>
      </c>
      <c r="D13" s="98" t="s">
        <v>136</v>
      </c>
      <c r="E13" s="108">
        <f t="shared" si="0"/>
        <v>1</v>
      </c>
    </row>
    <row r="14" spans="1:5" ht="20.25" x14ac:dyDescent="0.3">
      <c r="A14" s="99" t="str">
        <f>IF(($A$1="Groep / Groupe"), "M", "N+12")</f>
        <v>N+12</v>
      </c>
      <c r="B14" s="99" t="s">
        <v>240</v>
      </c>
      <c r="C14" s="106" t="s">
        <v>137</v>
      </c>
      <c r="D14" s="98" t="s">
        <v>137</v>
      </c>
      <c r="E14" s="108">
        <f t="shared" si="0"/>
        <v>1</v>
      </c>
    </row>
    <row r="15" spans="1:5" ht="20.25" x14ac:dyDescent="0.3">
      <c r="A15" s="99" t="str">
        <f>IF(($A$1="Groep / Groupe"), "N", "N+13")</f>
        <v>N+13</v>
      </c>
      <c r="B15" s="99" t="s">
        <v>240</v>
      </c>
      <c r="C15" s="106" t="s">
        <v>138</v>
      </c>
      <c r="D15" s="98" t="s">
        <v>138</v>
      </c>
      <c r="E15" s="108">
        <f t="shared" si="0"/>
        <v>1</v>
      </c>
    </row>
    <row r="16" spans="1:5" ht="20.25" x14ac:dyDescent="0.3">
      <c r="A16" s="102" t="str">
        <f>IF(($A$1="Groep / Groupe"), "O", "N+14")</f>
        <v>N+14</v>
      </c>
      <c r="B16" s="99" t="s">
        <v>240</v>
      </c>
      <c r="C16" s="107" t="s">
        <v>139</v>
      </c>
      <c r="D16" s="98" t="s">
        <v>139</v>
      </c>
      <c r="E16" s="108">
        <f t="shared" si="0"/>
        <v>1</v>
      </c>
    </row>
    <row r="17" spans="2:2" x14ac:dyDescent="0.25">
      <c r="B17" s="139"/>
    </row>
  </sheetData>
  <pageMargins left="0.75" right="0.75" top="1" bottom="1" header="0.5" footer="0.5"/>
  <pageSetup paperSize="9" orientation="portrait" horizontalDpi="4294967292" verticalDpi="4294967292"/>
  <ignoredErrors>
    <ignoredError sqref="D1"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'NL+ FR'!$A$149:$A$150</xm:f>
          </x14:formula1>
          <xm:sqref>A1</xm:sqref>
        </x14:dataValidation>
        <x14:dataValidation type="list" allowBlank="1" showInputMessage="1" showErrorMessage="1">
          <x14:formula1>
            <xm:f>'NL+ FR'!$A$152:$A$153</xm:f>
          </x14:formula1>
          <xm:sqref>B2:B16</xm:sqref>
        </x14:dataValidation>
      </x14:dataValidations>
    </ex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D16"/>
  <sheetViews>
    <sheetView showGridLines="0" zoomScale="70" zoomScaleNormal="70" workbookViewId="0">
      <pane xSplit="1" topLeftCell="B1" activePane="topRight" state="frozen"/>
      <selection pane="topRight" activeCell="A2" sqref="A2:A3"/>
    </sheetView>
  </sheetViews>
  <sheetFormatPr defaultColWidth="10.85546875" defaultRowHeight="14.25" x14ac:dyDescent="0.2"/>
  <cols>
    <col min="1" max="1" width="63" style="12" bestFit="1" customWidth="1"/>
    <col min="2" max="2" width="54" style="12" customWidth="1"/>
    <col min="3" max="3" width="67.42578125" style="12" customWidth="1"/>
    <col min="4" max="4" width="87.140625" style="12" customWidth="1"/>
    <col min="5" max="16384" width="10.85546875" style="12"/>
  </cols>
  <sheetData>
    <row r="1" spans="1:4" ht="27" customHeight="1" x14ac:dyDescent="0.2">
      <c r="A1" s="51" t="str">
        <f>IF('Info + taal-langue'!$B$2="Nederlands",'NL+ FR'!$A$5,'NL+ FR'!$B$5)</f>
        <v>Knipperlicht</v>
      </c>
      <c r="B1" s="67" t="str">
        <f>IF('Info + taal-langue'!$B$2="Nederlands",'NL+ FR'!$A$110,'NL+ FR'!$B$110)</f>
        <v>Waar gegevens verzamelen?</v>
      </c>
      <c r="C1" s="52" t="str">
        <f>IF('Info + taal-langue'!$B$2="Nederlands",'NL+ FR'!$A$113,'NL+ FR'!$B$113)</f>
        <v>Interpretatie</v>
      </c>
      <c r="D1" s="52" t="str">
        <f>IF('Info + taal-langue'!$B$2="Nederlands",'NL+ FR'!$A$114,'NL+ FR'!$B$114)</f>
        <v>Extra informatie</v>
      </c>
    </row>
    <row r="2" spans="1:4" ht="135.94999999999999" customHeight="1" x14ac:dyDescent="0.2">
      <c r="A2" s="177" t="str">
        <f>IF('Info + taal-langue'!$B$2="Nederlands",'NL+ FR'!$A$47,'NL+ FR'!$B$47)</f>
        <v>1. Ernstige arbeidsongevallen</v>
      </c>
      <c r="B2" s="188" t="str">
        <f>IF('Info + taal-langue'!$B$2="Nederlands",'NL+ FR'!$A$166,'NL+ FR'!$B$166)</f>
        <v>1. Bij de interne preventieadviseur (veiligheid) van de Interne Dienst voor Preventie en Bescherming, die het jaarverslag kan consulteren. 
2. Bij de werkgever.</v>
      </c>
      <c r="C2" s="186" t="str">
        <f>IF('Info + taal-langue'!$B$2="Nederlands",'NL+ FR'!$A$118,'NL+ FR'!$B$118)</f>
        <v>Het begrip ernstig arbeidsongeval wordt gedefinieerd als een ongeval dat zich op de werkplaats zelf heeft voorgedaan en dat wegens zijn ernst een grondig specifiek onderzoek vereist met het oog op het treffen van preventiemaatregelen die herhaling ervan moeten vermijden. 
De ongevallen die aanleiding geven tot een arbeidsongeschiktheid van minstens een maand moeten niet per se beschouwd worden als ernstig. Het heeft geen zin om een afwezigheid van meer dan 30 dagen te beschouwen als ernstig wanneer er iemand gestruikeld is of wanneer iemand uit verstrooidheid met de hand tussen een deur is geraakt. Het is de bedoeling om zich te richten op ongevallen die op een preventieve manier kunnen worden aangepakt om een herhaling te vermijden. Het gaat hier om ongevallen die een kwetsuur tot gevolg hebben en die kunnen worden toegeschreven aan verkeerde of ontoereikende materiële of organisationele beschermingsmiddelen, bv. een afscherming aan een machine die ontbreekt of niet meer behoorlijk functioneert.</v>
      </c>
      <c r="D2" s="173" t="s">
        <v>322</v>
      </c>
    </row>
    <row r="3" spans="1:4" ht="110.1" customHeight="1" x14ac:dyDescent="0.2">
      <c r="A3" s="178"/>
      <c r="B3" s="189"/>
      <c r="C3" s="187"/>
      <c r="D3" s="174"/>
    </row>
    <row r="4" spans="1:4" ht="102" customHeight="1" x14ac:dyDescent="0.2">
      <c r="A4" s="61" t="str">
        <f>IF('Info + taal-langue'!$B$2="Nederlands",'NL+ FR'!$A$48,'NL+ FR'!$B$48)</f>
        <v>2. Afwezigheden van lange duur wegens ziekte</v>
      </c>
      <c r="B4" s="115" t="str">
        <f>IF('Info + taal-langue'!$B$2="Nederlands",'NL+ FR'!$A$167,'NL+ FR'!$B$167)</f>
        <v xml:space="preserve">1. Bij de personeelsdienst / HR of sociale dienst.
2. Bij het sociaal secretariaat.
3. Bij de leden van de hiërarchische lijn of de werkgever.
4. Bij de preventieadviseur arbeidsarts. </v>
      </c>
      <c r="C4" s="59" t="str">
        <f>IF('Info + taal-langue'!$B$2="Nederlands",'NL+ FR'!$A$121,'NL+ FR'!$B$121)</f>
        <v>Het gaat hier om afwezigheden wegens ziekte van meer dan 30 aaneensluitende kalenderdagen. Let wel: afwezigheden als gevolg van bevallings- of ouderschapsverlof worden niet meegerekend. Langdurige afwezigheden hebben vaak een impact op de onderneming en op het psychosociaal welzijn van de werknemer; het is dus aangewezen om aandacht te besteden aan elke langdurige afwezigheid wegens ziekte.</v>
      </c>
      <c r="D4" s="175" t="s">
        <v>267</v>
      </c>
    </row>
    <row r="5" spans="1:4" ht="90" customHeight="1" x14ac:dyDescent="0.2">
      <c r="A5" s="62" t="str">
        <f>IF('Info + taal-langue'!$B$2="Nederlands",'NL+ FR'!$A$49,'NL+ FR'!$B$49)</f>
        <v>3. Herhaalde kortdurende afwezigheden wegens ziekte</v>
      </c>
      <c r="B5" s="116" t="str">
        <f>IF('Info + taal-langue'!$B$2="Nederlands",'NL+ FR'!$A$168,'NL+ FR'!$B$168)</f>
        <v>1. Bij de personeelsdienst / HR of sociale dienst.
2. Bij het sociaal secretariaat.
3. Bij de leden van de hiërarchische lijn of de werkgever.</v>
      </c>
      <c r="C5" s="59" t="str">
        <f>IF('Info + taal-langue'!$B$2="Nederlands",'NL+ FR'!$A$122,'NL+ FR'!$B$122)</f>
        <v>Hier moet rekening gehouden worden met afwezigheden wegens ziekte van minder dan 30 opeenvolgende kalenderdagen die meerdere malen bij dezelfde werknemer voorkwamen (meer dan 3 keer).</v>
      </c>
      <c r="D5" s="176"/>
    </row>
    <row r="6" spans="1:4" ht="294" customHeight="1" x14ac:dyDescent="0.2">
      <c r="A6" s="177" t="str">
        <f>IF('Info + taal-langue'!$B$2="Nederlands",'NL+ FR'!$A$50,'NL+ FR'!$B$50)</f>
        <v>4. Verloop (turnover)</v>
      </c>
      <c r="B6" s="180" t="str">
        <f>IF('Info + taal-langue'!$B$2="Nederlands",'NL+ FR'!$A$169,'NL+ FR'!$B$169)</f>
        <v>1. Bij de personeelsdienst / HR of sociale dienst.
2. Bij de leden van de hiërarchische lijn of de werkgever.</v>
      </c>
      <c r="C6" s="183" t="str">
        <f>IF('Info + taal-langue'!$B$2="Nederlands",'NL+ FR'!$A$123,'NL+ FR'!$B$123)</f>
        <v>Het verlooppercentage is een knipperlicht dat het tempo van vernieuwing van het personeelsbestand in de onderneming beschrijft. Het stemt overeen met het totale aantal aanwervingen en ontslagen (afdanking, vrijwillig ontslag, verbreking van de arbeidsovereenkomst tijdens de proefperiode) van werknemers gedurende een bepaalde periode (bv. één jaar). Er bestaan verschillende manieren om deze parameter te berekenen. Indien de onderneming geen eigen index hanteert, kan ze gebruik maken van de volgende formule:
Verlooppercentage = som van het aanwervingspercentage en het ontslagpercentage gedeeld door 2
Aanwervingspercentage = (aantal aanwervingen gedurende het jaar gedeeld door het totale aantal effectieven bij het begin van het jaar) x 100
Ontslagpercentage = (aantal ontslagen gedurende het jaar gedeeld door het totale aantal effectieven bij het begin van het jaar) x 100
Bij het berekenen van deze percentages moeten pensioneringen, interne mutaties  of verbrekingen van de arbeidsovereenkomst om reden van invaliditeit (zoals gedefinieerd door het stelsel van de ziekteverzekering) of overlijden niet worden meegeteld. Anderzijds kan men naar keuze al dan niet rekening houden met tijdelijke arbeidsovereenkomsten, uitzendkrachten (interimarissen) en jobstudenten, of met werkloosheid met bedrijfstoeslag (het vroegere brugpensioen). Het feit dat de betrokkene al dan niet op de loonlijst van de onderneming blijft staan kan hiervoor een criterium zijn.</v>
      </c>
      <c r="D6" s="60" t="str">
        <f>IF('Info + taal-langue'!$B$2="Nederlands",'NL+ FR'!$A$124,'NL+ FR'!$B$124)</f>
        <v xml:space="preserve">Deze gegevens zijn terug te vinden in de jaarlijkse publicatie “sociale balans”. Het berekenen van het verloop laat een jaarlijkse vergelijking toe. </v>
      </c>
    </row>
    <row r="7" spans="1:4" ht="29.1" customHeight="1" x14ac:dyDescent="0.2">
      <c r="A7" s="179"/>
      <c r="B7" s="181"/>
      <c r="C7" s="184"/>
      <c r="D7" s="92" t="s">
        <v>268</v>
      </c>
    </row>
    <row r="8" spans="1:4" ht="21" customHeight="1" x14ac:dyDescent="0.2">
      <c r="A8" s="178"/>
      <c r="B8" s="182"/>
      <c r="C8" s="185"/>
      <c r="D8" s="92" t="s">
        <v>269</v>
      </c>
    </row>
    <row r="9" spans="1:4" ht="134.1" customHeight="1" x14ac:dyDescent="0.2">
      <c r="A9" s="89" t="str">
        <f>IF('Info + taal-langue'!$B$2="Nederlands",'NL+ FR'!$A$51,'NL+ FR'!$B$51)</f>
        <v>5. Interne personeelsmutaties</v>
      </c>
      <c r="B9" s="116" t="str">
        <f>IF('Info + taal-langue'!$B$2="Nederlands",'NL+ FR'!$A$170,'NL+ FR'!$B$170)</f>
        <v xml:space="preserve">1. Bij de personeelsdienst / HR of sociale dienst.
2. Bij de leden van de hiërarchische lijn of de werkgever.
</v>
      </c>
      <c r="C9" s="64" t="str">
        <f>IF('Info + taal-langue'!$B$2="Nederlands",'NL+ FR'!$A$125,'NL+ FR'!$B$125)</f>
        <v>Het gaat hier over werknemers die op hun eigen aanvraag van afdeling / dienst / departement veranderden in de loop van het voorgaande jaar.
Wanneer u afdelingen / diensten / departementen met elkaar vergelijkt, gaat het enkel om de werknemers die de afdeling /dienst / departement verlaten, maar binnen de onderneming blijven.
NOOT: Soms kunnen interne personeelsmutaties duiden op een grote openheid om verschillende functies uit te proberen binnen de eigen organisatie. Dan is deze indicator eerder een troef dan een aandachtspunt.</v>
      </c>
      <c r="D9" s="63"/>
    </row>
    <row r="10" spans="1:4" ht="134.1" customHeight="1" x14ac:dyDescent="0.25">
      <c r="A10" s="62" t="str">
        <f>IF('Info + taal-langue'!$B$2="Nederlands",'NL+ FR'!$A$52,'NL+ FR'!$B$52)</f>
        <v>6. Disciplinaire procedures n.a.v. disfunctioneren</v>
      </c>
      <c r="B10" s="117" t="str">
        <f>IF('Info + taal-langue'!$B$2="Nederlands",'NL+ FR'!$A$171,'NL+ FR'!$B$171)</f>
        <v>1. Bij de personeelsdienst / HR of sociale dienst.
2. Bij de werkgever.</v>
      </c>
      <c r="C10" s="59" t="str">
        <f>IF('Info + taal-langue'!$B$2="Nederlands",'NL+ FR'!$A$127,'NL+ FR'!$B$127)</f>
        <v>Dit slaat op gevallen waarbij een vermoeden is van disfunctioneren bij de werknemer, en waarvoor reeds een interne disciplinaire procedure werd opgestart (bv. tuchtprocedure, negatieve evaluatie).
Daarnaast slaat dit ook op gevallen waarbij de werknemer meent ontslagen te zijn op een manier die in strijd is met de reglementering (bv. ontslag tijdens zwangerschap, ontslag van een vakbondsafgevaardigde, ontslag om dringende reden zonder duidelijke argumentatie,…) en die door deze werknemer werden betwist voor de arbeidsrechtbank.</v>
      </c>
      <c r="D10" s="49"/>
    </row>
    <row r="11" spans="1:4" ht="383.1" customHeight="1" x14ac:dyDescent="0.2">
      <c r="A11" s="61" t="str">
        <f>IF('Info + taal-langue'!$B$2="Nederlands",'NL+ FR'!$A$53,'NL+ FR'!$B$53)</f>
        <v>7. Verzoeken tot een psychosociale interventie</v>
      </c>
      <c r="B11" s="117" t="str">
        <f>IF('Info + taal-langue'!$B$2="Nederlands",'NL+ FR'!$A$172,'NL+ FR'!$B$172)</f>
        <v xml:space="preserve">1. Bij de interne preventieadviseur (veiligheid) van de Interne Dienst voor Preventie en Bescherming, die het jaarverslag kan consulteren. 
2. Bij de vertrouwenspersoon of de interne / externe preventieadviseur psychosociale aspecten. </v>
      </c>
      <c r="C11" s="60" t="str">
        <f>IF('Info + taal-langue'!$B$2="Nederlands",'NL+ FR'!$A$129,'NL+ FR'!$B$129)</f>
        <v>Het gaat hier om verzoeken van werknemers voor een formele of informele interventie op psychosociaal vlak. Een werknemer die van mening is dat hij schade oploopt ten gevolge van psychosociale risico’s op het werk kan een beroep doen op een bedrijfsinterne procedure. De werknemer kan een interventie verzoeken vanwege de vertrouwenspersoon of de preventieadviseur psychosociale aspecten om via een informele weg een oplossing te zoeken. Deze informele interventie kan worden verzocht voor feiten die zowel te maken hebben met geweld, pesten of ongewenst seksueel gedrag als met gelijk welke andere situatie waarbij er sprake is van psychosociaal lijden op het werk. Een verzoek tot een formele psychosociale interventie kan uitsluitend worden gericht aan een preventieadviseur psychosociale aspecten. De bedoeling van een dergelijke interventie is de werkgever te vragen om gepaste preventiemaatregelen te nemen. 
De wettelijke schikkingen vervat in de reglementering met betrekking tot de voorkoming van PSR op het werk (2014) betreffen het geheel van deze risico’s en beperken zich niet langer tot de preventie van geweld, pesten en ongewenst seksueel gedrag op het werk. Zij voorzien in mechanismen die moeten uitmonden in de preventie van psychosociale risico’s op collectief vlak. Wanneer dergelijke collectieve preventiemaatregelen het optreden van schadelijke situaties niet kunnen voorkomen, kan de werknemer die van mening is dat hij/zij gezondheidsschade oploopt als gevolg van psychosociale risico’s op het werk zich beroepen op deze bedrijfsinterne procedures.
NOOT: De aanwezigheid van informele verzoeken kan er ook op wijzen dat er openheid is binnen de onderneming om psychosociale 
thema's te bespreken.</v>
      </c>
      <c r="D11" s="125" t="s">
        <v>336</v>
      </c>
    </row>
    <row r="12" spans="1:4" ht="129" customHeight="1" x14ac:dyDescent="0.2">
      <c r="A12" s="61" t="str">
        <f>IF('Info + taal-langue'!$B$2="Nederlands",'NL+ FR'!$A$54,'NL+ FR'!$B$54)</f>
        <v>8. (Pogingen tot) zelfdoding met een ondernemingsgebonden oorzaak</v>
      </c>
      <c r="B12" s="115" t="str">
        <f>IF('Info + taal-langue'!$B$2="Nederlands",'NL+ FR'!$A$173,'NL+ FR'!$B$173)</f>
        <v>1. Bij de personeelsdienst / HR of sociale dienst.
2. Bij de leden van de hiërarchische lijn of de werkgever.</v>
      </c>
      <c r="C12" s="123" t="str">
        <f>IF('Info + taal-langue'!$B$2="Nederlands",'NL+ FR'!$A$130,'NL+ FR'!$B$130)</f>
        <v>Het gaat om zelfdoding of een poging daartoe die plaatsvond op het werk zelf of buiten de werkplaats maar die volgens collega’s en/of familie te maken had met het werk.
Deze gegevens zijn gevoelig en dienen op een anonieme manier behandeld te worden.</v>
      </c>
      <c r="D12" s="125" t="s">
        <v>337</v>
      </c>
    </row>
    <row r="13" spans="1:4" ht="99" customHeight="1" x14ac:dyDescent="0.2">
      <c r="A13" s="61" t="str">
        <f>IF('Info + taal-langue'!$B$2="Nederlands",'NL+ FR'!$A$55,'NL+ FR'!$B$55)</f>
        <v>9. Stakingen, collectieve werkonderbrekingen en vergelijkbare acties</v>
      </c>
      <c r="B13" s="115" t="str">
        <f>IF('Info + taal-langue'!$B$2="Nederlands",'NL+ FR'!$A$174,'NL+ FR'!$B$174)</f>
        <v>Bij het Comité voor Preventie en Bescherming op het Werk en/of de Ondernemingsraad. 
Indien er geen comité is, de vakbondsafvaardiging, en, indien er geen vakbondsafvaardiging is, de werknemers zelf.</v>
      </c>
      <c r="C13" s="65" t="str">
        <f>IF('Info + taal-langue'!$B$2="Nederlands",'NL+ FR'!$A$131,'NL+ FR'!$B$131)</f>
        <v>Het gaat om stakingen waarbij de eisen betrekking hebben op het lokale niveau. Solidariteitsacties die werden georganiseerd op het sectoraal, nationaal of regionaal vlak komen niet in aanmerking, evenmin als het respecteren van een minuut symbolische stilte in het kader van een herdenking.</v>
      </c>
      <c r="D13" s="66"/>
    </row>
    <row r="14" spans="1:4" ht="261.95" customHeight="1" x14ac:dyDescent="0.2">
      <c r="A14" s="61" t="str">
        <f>IF('Info + taal-langue'!$B$2="Nederlands",'NL+ FR'!$A$56,'NL+ FR'!$B$56)</f>
        <v>10. Mogelijks schokkende gebeurtenissen voorgevallen op de arbeidsplaats</v>
      </c>
      <c r="B14" s="115" t="str">
        <f>IF('Info + taal-langue'!$B$2="Nederlands",'NL+ FR'!$A$175,'NL+ FR'!$B$175)</f>
        <v xml:space="preserve">
1. Bij de leden van de hiërarchische lijn en/of de personeelsdienst / HR of sociale dienst.
2. Bij de vertrouwenspersoon of de interne / externe preventieadviseur psychosociale aspecten.
3. Bij de interne preventieadviseur (veiligheid) van de Interne Dienst voor Preventie en Bescherming.
4. Bij de werkgever. </v>
      </c>
      <c r="C14" s="65" t="str">
        <f>IF('Info + taal-langue'!$B$2="Nederlands",'NL+ FR'!$A$133,'NL+ FR'!$B$133)</f>
        <v>Een gebeurtenis kan potentieel traumatiserend zijn wanneer ze tot de dood of tot verwondingen kan leiden of een bedreiging inhoudt voor de lichamelijke of psychische integriteit van de persoon die hieraan werd blootgesteld. Bij iemand die slachtoffer of getuige was, kan een dergelijke gebeurtenis intense schrikreacties of gevoelens van afschuw of onmacht in de hand werken.
Het gaat hier vaak om uitzonderlijke, negatieve gebeurtenissen van onvoorzienbare en oncontroleerbare aard.
Voorbeelden zijn een arbeidsongeval, een gewapende overval, een poging tot zelfdoding van een collega, fysieke agressie door een patiënt of ook wel psychologische agressie door een klant (zoals het dreigen met represailles).
Het geconfronteerd worden met een mogelijkerwijze traumatiserend gebeuren kan leiden tot een posttraumatisch stress- syndroom. Deze diagnose moet evenwel overgelaten worden aan een specialist (arts, psychiater, psycholoog…).</v>
      </c>
      <c r="D14" s="66"/>
    </row>
    <row r="15" spans="1:4" ht="276.95" customHeight="1" x14ac:dyDescent="0.2">
      <c r="A15" s="61" t="str">
        <f>IF('Info + taal-langue'!$B$2="Nederlands",'NL+ FR'!$A$57,'NL+ FR'!$B$57)</f>
        <v>11. Functioneringsproblemen ten gevolge van middelengebruik</v>
      </c>
      <c r="B15" s="115" t="str">
        <f>IF('Info + taal-langue'!$B$2="Nederlands",'NL+ FR'!$A$176,'NL+ FR'!$B$176)</f>
        <v xml:space="preserve">
1. Bij de leden van de hiërarchische lijn en/of de personeelsdienst / HR of sociale dienst.
2. Bij de werkgever. 
3. Bij de preventieadviseur arbeidsarts. 
4. Bij de vertrouwenspersoon of de interne / externe preventieadviseur psychosociale aspecten. </v>
      </c>
      <c r="C15" s="123" t="str">
        <f>IF('Info + taal-langue'!$B$2="Nederlands",'NL+ FR'!$A$134,'NL+ FR'!$B$134)</f>
        <v>Hier moeten gedragingen in rekening gebracht worden die verband houden met het gebruik van psychoactieve stoffen (alcohol, cannabis, amfetamines of andere drugs, psychoactieve medicamenten zoals slaap- of kalmeringsmiddelen, antidepressiva en pijnstillers), op voorwaarde dat het gebruik ervan negatieve gevolgen heeft voor de prestaties en de veiligheid op het werk. Dit disfunctioneren op de arbeidsplek kan zich op meerdere niveaus uiten: psychomotorische vaardigheden, cognitieve functies, stemmingswisselingen, het gedrag tegenover en de relaties met anderen.
Voorbeelden van disfunctioneren zijn: fouten bij het besturen van een werfmachine, afname van de waakzaamheid van een operator in de controlekamer van een kerncentrale, een dispuut tussen collega’s na een lunchvergadering waar alcohol geserveerd werd, ...
Hieronder kan ook een internetverslaving vallen, in de mate waarin dit tot problemen leidt bij de beroepsuitoefening.
Deze gegevens zijn gevoelig en dienen op een anonieme manier behandeld te worden.</v>
      </c>
      <c r="D15" s="118" t="s">
        <v>300</v>
      </c>
    </row>
    <row r="16" spans="1:4" ht="120" customHeight="1" x14ac:dyDescent="0.2">
      <c r="A16" s="61" t="str">
        <f>IF('Info + taal-langue'!$B$2="Nederlands",'NL+ FR'!$A$58,'NL+ FR'!$B$58)</f>
        <v>12. Structuurveranderingen binnen de onderneming</v>
      </c>
      <c r="B16" s="124" t="str">
        <f>IF('Info + taal-langue'!$B$2="Nederlands",'NL+ FR'!$A$177,'NL+ FR'!$B$177)</f>
        <v xml:space="preserve">1. Bij de personeelsdienst / HR of sociale dienst.
2. Bij de leden van de hiërarchische lijn.
3. Bij de werkgever en/of Ondernemingsraad. </v>
      </c>
      <c r="C16" s="60" t="str">
        <f>IF('Info + taal-langue'!$B$2="Nederlands",'NL+ FR'!$A$135,'NL+ FR'!$B$135)</f>
        <v>Hiermee worden bedoeld belangrijke wijzigingen in de ondernemingsstructuur. De taakgroep moet uitmaken in welke mate wijzigingen in de ondernemingsstructuur als “belangrijk” worden beschouwd. Het kan gaan over herstructureringen, fusie-operaties, overnames of aankoop door of van een derde onderneming, uitbreiding, reorganisaties, snelle wijzigingen van het personeelsbestand, collectief ontslag, grootschalige veranderingen in de arbeidsorganisatie, …</v>
      </c>
      <c r="D16" s="66"/>
    </row>
  </sheetData>
  <mergeCells count="8">
    <mergeCell ref="D2:D3"/>
    <mergeCell ref="D4:D5"/>
    <mergeCell ref="A2:A3"/>
    <mergeCell ref="A6:A8"/>
    <mergeCell ref="B6:B8"/>
    <mergeCell ref="C6:C8"/>
    <mergeCell ref="C2:C3"/>
    <mergeCell ref="B2:B3"/>
  </mergeCells>
  <printOptions gridLines="1"/>
  <pageMargins left="0.74803149606299213" right="0.74803149606299213" top="0.98425196850393704" bottom="0.98425196850393704" header="0.51181102362204722" footer="0.51181102362204722"/>
  <pageSetup paperSize="9" scale="46" fitToHeight="0" orientation="landscape"/>
  <headerFooter>
    <oddFooter>&amp;L&amp;P&amp;C&amp;D&amp;R&amp;F: &amp;A</oddFoot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24"/>
  <sheetViews>
    <sheetView showGridLines="0" zoomScale="70" zoomScaleNormal="70" workbookViewId="0">
      <selection activeCell="AA13" sqref="AA13"/>
    </sheetView>
  </sheetViews>
  <sheetFormatPr defaultColWidth="8.85546875" defaultRowHeight="15" x14ac:dyDescent="0.25"/>
  <cols>
    <col min="1" max="1" width="31" customWidth="1"/>
    <col min="2" max="2" width="16" style="6" customWidth="1"/>
    <col min="3" max="3" width="16" style="10" customWidth="1"/>
    <col min="4" max="4" width="13" style="10" customWidth="1"/>
    <col min="5" max="15" width="13" hidden="1" customWidth="1"/>
    <col min="16" max="16" width="12.140625" hidden="1" customWidth="1"/>
  </cols>
  <sheetData>
    <row r="1" spans="1:17" ht="50.1" customHeight="1" thickBot="1" x14ac:dyDescent="0.3">
      <c r="A1" s="17"/>
      <c r="B1" s="80">
        <f>'Groups - Years'!D2</f>
        <v>2020</v>
      </c>
      <c r="C1" s="80">
        <f>'Groups - Years'!D3</f>
        <v>2021</v>
      </c>
      <c r="D1" s="80">
        <f>'Groups - Years'!D4</f>
        <v>2022</v>
      </c>
      <c r="E1" s="80" t="str">
        <f>'Groups - Years'!D5</f>
        <v>D</v>
      </c>
      <c r="F1" s="80" t="str">
        <f>'Groups - Years'!D6</f>
        <v>E</v>
      </c>
      <c r="G1" s="80" t="str">
        <f>'Groups - Years'!D7</f>
        <v>F</v>
      </c>
      <c r="H1" s="80" t="str">
        <f>'Groups - Years'!D8</f>
        <v>G</v>
      </c>
      <c r="I1" s="80" t="str">
        <f>'Groups - Years'!D9</f>
        <v>H</v>
      </c>
      <c r="J1" s="80" t="str">
        <f>'Groups - Years'!D10</f>
        <v>I</v>
      </c>
      <c r="K1" s="80" t="str">
        <f>'Groups - Years'!D11</f>
        <v>J</v>
      </c>
      <c r="L1" s="80" t="str">
        <f>'Groups - Years'!D12</f>
        <v>K</v>
      </c>
      <c r="M1" s="80" t="str">
        <f>'Groups - Years'!D13</f>
        <v>L</v>
      </c>
      <c r="N1" s="80" t="str">
        <f>'Groups - Years'!D14</f>
        <v>M</v>
      </c>
      <c r="O1" s="80" t="str">
        <f>'Groups - Years'!D15</f>
        <v>N</v>
      </c>
      <c r="P1" s="80" t="str">
        <f>'Groups - Years'!D16</f>
        <v>O</v>
      </c>
    </row>
    <row r="2" spans="1:17" ht="30" customHeight="1" thickBot="1" x14ac:dyDescent="0.3">
      <c r="A2" s="14" t="str">
        <f>IF('Info + taal-langue'!$B$2="Nederlands",'NL+ FR'!$A$88,'NL+ FR'!$B$88)</f>
        <v>1. Ernstige Arbeidsongevallen</v>
      </c>
      <c r="B2" s="74">
        <f>'Data collection'!C5</f>
        <v>0</v>
      </c>
      <c r="C2" s="76">
        <f>'Data collection'!D5</f>
        <v>0</v>
      </c>
      <c r="D2" s="76">
        <f>'Data collection'!E5</f>
        <v>0</v>
      </c>
      <c r="E2" s="76">
        <f>'Data collection'!F5</f>
        <v>0</v>
      </c>
      <c r="F2" s="76">
        <f>'Data collection'!G5</f>
        <v>0</v>
      </c>
      <c r="G2" s="76">
        <f>'Data collection'!H5</f>
        <v>0</v>
      </c>
      <c r="H2" s="76">
        <f>'Data collection'!I5</f>
        <v>0</v>
      </c>
      <c r="I2" s="76">
        <f>'Data collection'!J5</f>
        <v>0</v>
      </c>
      <c r="J2" s="76">
        <f>'Data collection'!K5</f>
        <v>0</v>
      </c>
      <c r="K2" s="76">
        <f>'Data collection'!L5</f>
        <v>0</v>
      </c>
      <c r="L2" s="76">
        <f>'Data collection'!M5</f>
        <v>0</v>
      </c>
      <c r="M2" s="76">
        <f>'Data collection'!N5</f>
        <v>0</v>
      </c>
      <c r="N2" s="76">
        <f>'Data collection'!O5</f>
        <v>0</v>
      </c>
      <c r="O2" s="76">
        <f>'Data collection'!P5</f>
        <v>0</v>
      </c>
      <c r="P2" s="76">
        <f>'Data collection'!Q5</f>
        <v>0</v>
      </c>
      <c r="Q2" s="140"/>
    </row>
    <row r="3" spans="1:17" ht="30" customHeight="1" thickBot="1" x14ac:dyDescent="0.3">
      <c r="A3" s="14" t="str">
        <f>IF('Info + taal-langue'!$B$2="Nederlands",'NL+ FR'!$A$89,'NL+ FR'!$B$89)</f>
        <v>2. Langdurige Afwezigheden</v>
      </c>
      <c r="B3" s="53">
        <f>'Data collection'!C6</f>
        <v>0</v>
      </c>
      <c r="C3" s="22">
        <f>'Data collection'!D6</f>
        <v>0</v>
      </c>
      <c r="D3" s="22">
        <f>'Data collection'!E6</f>
        <v>0</v>
      </c>
      <c r="E3" s="22">
        <f>'Data collection'!F6</f>
        <v>0</v>
      </c>
      <c r="F3" s="22">
        <f>'Data collection'!G6</f>
        <v>0</v>
      </c>
      <c r="G3" s="22">
        <f>'Data collection'!H6</f>
        <v>0</v>
      </c>
      <c r="H3" s="22">
        <f>'Data collection'!I6</f>
        <v>0</v>
      </c>
      <c r="I3" s="22">
        <f>'Data collection'!J6</f>
        <v>0</v>
      </c>
      <c r="J3" s="22">
        <f>'Data collection'!K6</f>
        <v>0</v>
      </c>
      <c r="K3" s="22">
        <f>'Data collection'!L6</f>
        <v>0</v>
      </c>
      <c r="L3" s="22">
        <f>'Data collection'!M6</f>
        <v>0</v>
      </c>
      <c r="M3" s="22">
        <f>'Data collection'!N6</f>
        <v>0</v>
      </c>
      <c r="N3" s="22">
        <f>'Data collection'!O6</f>
        <v>0</v>
      </c>
      <c r="O3" s="22">
        <f>'Data collection'!P6</f>
        <v>0</v>
      </c>
      <c r="P3" s="22">
        <f>'Data collection'!Q6</f>
        <v>0</v>
      </c>
      <c r="Q3" s="140"/>
    </row>
    <row r="4" spans="1:17" ht="30" customHeight="1" thickBot="1" x14ac:dyDescent="0.3">
      <c r="A4" s="14" t="str">
        <f>IF('Info + taal-langue'!$B$2="Nederlands",'NL+ FR'!$A$90,'NL+ FR'!$B$90)</f>
        <v>3. Herhaalde Kortdurende Afwezigheden</v>
      </c>
      <c r="B4" s="53">
        <f>'Data collection'!C7</f>
        <v>0</v>
      </c>
      <c r="C4" s="22">
        <f>'Data collection'!D7</f>
        <v>0</v>
      </c>
      <c r="D4" s="22">
        <f>'Data collection'!E7</f>
        <v>0</v>
      </c>
      <c r="E4" s="22">
        <f>'Data collection'!F7</f>
        <v>0</v>
      </c>
      <c r="F4" s="22">
        <f>'Data collection'!G7</f>
        <v>0</v>
      </c>
      <c r="G4" s="22">
        <f>'Data collection'!H7</f>
        <v>0</v>
      </c>
      <c r="H4" s="22">
        <f>'Data collection'!I7</f>
        <v>0</v>
      </c>
      <c r="I4" s="22">
        <f>'Data collection'!J7</f>
        <v>0</v>
      </c>
      <c r="J4" s="22">
        <f>'Data collection'!K7</f>
        <v>0</v>
      </c>
      <c r="K4" s="22">
        <f>'Data collection'!L7</f>
        <v>0</v>
      </c>
      <c r="L4" s="22">
        <f>'Data collection'!M7</f>
        <v>0</v>
      </c>
      <c r="M4" s="22">
        <f>'Data collection'!N7</f>
        <v>0</v>
      </c>
      <c r="N4" s="22">
        <f>'Data collection'!O7</f>
        <v>0</v>
      </c>
      <c r="O4" s="22">
        <f>'Data collection'!P7</f>
        <v>0</v>
      </c>
      <c r="P4" s="22">
        <f>'Data collection'!Q7</f>
        <v>0</v>
      </c>
      <c r="Q4" s="140"/>
    </row>
    <row r="5" spans="1:17" ht="30" customHeight="1" thickBot="1" x14ac:dyDescent="0.3">
      <c r="A5" s="14" t="str">
        <f>IF('Info + taal-langue'!$B$2="Nederlands",'NL+ FR'!$A$100,'NL+ FR'!$B$100)</f>
        <v>4a. Nieuw Aangeworven Personen</v>
      </c>
      <c r="B5" s="53">
        <f>'Data collection'!C8</f>
        <v>0</v>
      </c>
      <c r="C5" s="22">
        <f>'Data collection'!D8</f>
        <v>0</v>
      </c>
      <c r="D5" s="22">
        <f>'Data collection'!E8</f>
        <v>0</v>
      </c>
      <c r="E5" s="22">
        <f>'Data collection'!F8</f>
        <v>0</v>
      </c>
      <c r="F5" s="22">
        <f>'Data collection'!G8</f>
        <v>0</v>
      </c>
      <c r="G5" s="22">
        <f>'Data collection'!H8</f>
        <v>0</v>
      </c>
      <c r="H5" s="22">
        <f>'Data collection'!I8</f>
        <v>0</v>
      </c>
      <c r="I5" s="22">
        <f>'Data collection'!J8</f>
        <v>0</v>
      </c>
      <c r="J5" s="22">
        <f>'Data collection'!K8</f>
        <v>0</v>
      </c>
      <c r="K5" s="22">
        <f>'Data collection'!L8</f>
        <v>0</v>
      </c>
      <c r="L5" s="22">
        <f>'Data collection'!M8</f>
        <v>0</v>
      </c>
      <c r="M5" s="22">
        <f>'Data collection'!N8</f>
        <v>0</v>
      </c>
      <c r="N5" s="22">
        <f>'Data collection'!O8</f>
        <v>0</v>
      </c>
      <c r="O5" s="22">
        <f>'Data collection'!P8</f>
        <v>0</v>
      </c>
      <c r="P5" s="22">
        <f>'Data collection'!Q8</f>
        <v>0</v>
      </c>
      <c r="Q5" s="140"/>
    </row>
    <row r="6" spans="1:17" ht="30" customHeight="1" thickBot="1" x14ac:dyDescent="0.3">
      <c r="A6" s="14" t="str">
        <f>IF('Info + taal-langue'!$B$2="Nederlands",'NL+ FR'!$A$101,'NL+ FR'!$B$101)</f>
        <v>4b. Onderneming verlaten</v>
      </c>
      <c r="B6" s="53">
        <f>'Data collection'!C9</f>
        <v>0</v>
      </c>
      <c r="C6" s="22">
        <f>'Data collection'!D9</f>
        <v>0</v>
      </c>
      <c r="D6" s="22">
        <f>'Data collection'!E9</f>
        <v>0</v>
      </c>
      <c r="E6" s="22">
        <f>'Data collection'!F9</f>
        <v>0</v>
      </c>
      <c r="F6" s="22">
        <f>'Data collection'!G9</f>
        <v>0</v>
      </c>
      <c r="G6" s="22">
        <f>'Data collection'!H9</f>
        <v>0</v>
      </c>
      <c r="H6" s="22">
        <f>'Data collection'!I9</f>
        <v>0</v>
      </c>
      <c r="I6" s="22">
        <f>'Data collection'!J9</f>
        <v>0</v>
      </c>
      <c r="J6" s="22">
        <f>'Data collection'!K9</f>
        <v>0</v>
      </c>
      <c r="K6" s="22">
        <f>'Data collection'!L9</f>
        <v>0</v>
      </c>
      <c r="L6" s="22">
        <f>'Data collection'!M9</f>
        <v>0</v>
      </c>
      <c r="M6" s="22">
        <f>'Data collection'!N9</f>
        <v>0</v>
      </c>
      <c r="N6" s="22">
        <f>'Data collection'!O9</f>
        <v>0</v>
      </c>
      <c r="O6" s="22">
        <f>'Data collection'!P9</f>
        <v>0</v>
      </c>
      <c r="P6" s="22">
        <f>'Data collection'!Q9</f>
        <v>0</v>
      </c>
      <c r="Q6" s="140"/>
    </row>
    <row r="7" spans="1:17" ht="30" customHeight="1" thickBot="1" x14ac:dyDescent="0.3">
      <c r="A7" s="14" t="str">
        <f>IF('Info + taal-langue'!$B$2="Nederlands",'NL+ FR'!$A$92,'NL+ FR'!$B$92)</f>
        <v>5. Interne Mutaties</v>
      </c>
      <c r="B7" s="53">
        <f>'Data collection'!C10</f>
        <v>0</v>
      </c>
      <c r="C7" s="22">
        <f>'Data collection'!D10</f>
        <v>0</v>
      </c>
      <c r="D7" s="22">
        <f>'Data collection'!E10</f>
        <v>0</v>
      </c>
      <c r="E7" s="22">
        <f>'Data collection'!F10</f>
        <v>0</v>
      </c>
      <c r="F7" s="22">
        <f>'Data collection'!G10</f>
        <v>0</v>
      </c>
      <c r="G7" s="22">
        <f>'Data collection'!H10</f>
        <v>0</v>
      </c>
      <c r="H7" s="22">
        <f>'Data collection'!I10</f>
        <v>0</v>
      </c>
      <c r="I7" s="22">
        <f>'Data collection'!J10</f>
        <v>0</v>
      </c>
      <c r="J7" s="22">
        <f>'Data collection'!K10</f>
        <v>0</v>
      </c>
      <c r="K7" s="22">
        <f>'Data collection'!L10</f>
        <v>0</v>
      </c>
      <c r="L7" s="22">
        <f>'Data collection'!M10</f>
        <v>0</v>
      </c>
      <c r="M7" s="22">
        <f>'Data collection'!N10</f>
        <v>0</v>
      </c>
      <c r="N7" s="22">
        <f>'Data collection'!O10</f>
        <v>0</v>
      </c>
      <c r="O7" s="22">
        <f>'Data collection'!P10</f>
        <v>0</v>
      </c>
      <c r="P7" s="22">
        <f>'Data collection'!Q10</f>
        <v>0</v>
      </c>
      <c r="Q7" s="140"/>
    </row>
    <row r="8" spans="1:17" ht="30" customHeight="1" thickBot="1" x14ac:dyDescent="0.3">
      <c r="A8" s="14" t="str">
        <f>IF('Info + taal-langue'!$B$2="Nederlands",'NL+ FR'!$A$93,'NL+ FR'!$B$93)</f>
        <v>6. Procedures</v>
      </c>
      <c r="B8" s="53">
        <f>'Data collection'!C11</f>
        <v>0</v>
      </c>
      <c r="C8" s="22">
        <f>'Data collection'!D11</f>
        <v>0</v>
      </c>
      <c r="D8" s="22">
        <f>'Data collection'!E11</f>
        <v>0</v>
      </c>
      <c r="E8" s="22">
        <f>'Data collection'!F11</f>
        <v>0</v>
      </c>
      <c r="F8" s="22">
        <f>'Data collection'!G11</f>
        <v>0</v>
      </c>
      <c r="G8" s="22">
        <f>'Data collection'!H11</f>
        <v>0</v>
      </c>
      <c r="H8" s="22">
        <f>'Data collection'!I11</f>
        <v>0</v>
      </c>
      <c r="I8" s="22">
        <f>'Data collection'!J11</f>
        <v>0</v>
      </c>
      <c r="J8" s="22">
        <f>'Data collection'!K11</f>
        <v>0</v>
      </c>
      <c r="K8" s="22">
        <f>'Data collection'!L11</f>
        <v>0</v>
      </c>
      <c r="L8" s="22">
        <f>'Data collection'!M11</f>
        <v>0</v>
      </c>
      <c r="M8" s="22">
        <f>'Data collection'!N11</f>
        <v>0</v>
      </c>
      <c r="N8" s="22">
        <f>'Data collection'!O11</f>
        <v>0</v>
      </c>
      <c r="O8" s="22">
        <f>'Data collection'!P11</f>
        <v>0</v>
      </c>
      <c r="P8" s="22">
        <f>'Data collection'!Q11</f>
        <v>0</v>
      </c>
      <c r="Q8" s="140"/>
    </row>
    <row r="9" spans="1:17" ht="30" customHeight="1" thickBot="1" x14ac:dyDescent="0.3">
      <c r="A9" s="14" t="str">
        <f>IF('Info + taal-langue'!$B$2="Nederlands",'NL+ FR'!$A$94,'NL+ FR'!$B$94)</f>
        <v>7. Psychosociale Verzoeken</v>
      </c>
      <c r="B9" s="53">
        <f>'Data collection'!C12</f>
        <v>0</v>
      </c>
      <c r="C9" s="22">
        <f>'Data collection'!D12</f>
        <v>0</v>
      </c>
      <c r="D9" s="22">
        <f>'Data collection'!E12</f>
        <v>0</v>
      </c>
      <c r="E9" s="22">
        <f>'Data collection'!F12</f>
        <v>0</v>
      </c>
      <c r="F9" s="22">
        <f>'Data collection'!G12</f>
        <v>0</v>
      </c>
      <c r="G9" s="22">
        <f>'Data collection'!H12</f>
        <v>0</v>
      </c>
      <c r="H9" s="22">
        <f>'Data collection'!I12</f>
        <v>0</v>
      </c>
      <c r="I9" s="22">
        <f>'Data collection'!J12</f>
        <v>0</v>
      </c>
      <c r="J9" s="22">
        <f>'Data collection'!K12</f>
        <v>0</v>
      </c>
      <c r="K9" s="22">
        <f>'Data collection'!L12</f>
        <v>0</v>
      </c>
      <c r="L9" s="22">
        <f>'Data collection'!M12</f>
        <v>0</v>
      </c>
      <c r="M9" s="22">
        <f>'Data collection'!N12</f>
        <v>0</v>
      </c>
      <c r="N9" s="22">
        <f>'Data collection'!O12</f>
        <v>0</v>
      </c>
      <c r="O9" s="22">
        <f>'Data collection'!P12</f>
        <v>0</v>
      </c>
      <c r="P9" s="22">
        <f>'Data collection'!Q12</f>
        <v>0</v>
      </c>
      <c r="Q9" s="140"/>
    </row>
    <row r="10" spans="1:17" ht="30" customHeight="1" thickBot="1" x14ac:dyDescent="0.3">
      <c r="A10" s="9" t="str">
        <f>IF('Info + taal-langue'!$B$2="Nederlands",'NL+ FR'!$A$95,'NL+ FR'!$B$95)</f>
        <v>8. Zelfdoding</v>
      </c>
      <c r="B10" s="22">
        <f>'Data collection'!C13</f>
        <v>0</v>
      </c>
      <c r="C10" s="22">
        <f>'Data collection'!D13</f>
        <v>0</v>
      </c>
      <c r="D10" s="22">
        <f>'Data collection'!E13</f>
        <v>0</v>
      </c>
      <c r="E10" s="22">
        <f>'Data collection'!F13</f>
        <v>0</v>
      </c>
      <c r="F10" s="22">
        <f>'Data collection'!G13</f>
        <v>0</v>
      </c>
      <c r="G10" s="22">
        <f>'Data collection'!H13</f>
        <v>0</v>
      </c>
      <c r="H10" s="22">
        <f>'Data collection'!I13</f>
        <v>0</v>
      </c>
      <c r="I10" s="22">
        <f>'Data collection'!J13</f>
        <v>0</v>
      </c>
      <c r="J10" s="22">
        <f>'Data collection'!K13</f>
        <v>0</v>
      </c>
      <c r="K10" s="22">
        <f>'Data collection'!L13</f>
        <v>0</v>
      </c>
      <c r="L10" s="22">
        <f>'Data collection'!M13</f>
        <v>0</v>
      </c>
      <c r="M10" s="22">
        <f>'Data collection'!N13</f>
        <v>0</v>
      </c>
      <c r="N10" s="22">
        <f>'Data collection'!O13</f>
        <v>0</v>
      </c>
      <c r="O10" s="22">
        <f>'Data collection'!P13</f>
        <v>0</v>
      </c>
      <c r="P10" s="22">
        <f>'Data collection'!Q13</f>
        <v>0</v>
      </c>
      <c r="Q10" s="140"/>
    </row>
    <row r="11" spans="1:17" ht="30" customHeight="1" thickBot="1" x14ac:dyDescent="0.3">
      <c r="A11" s="9" t="str">
        <f>IF('Info + taal-langue'!$B$2="Nederlands",'NL+ FR'!$A$96,'NL+ FR'!$B$96)</f>
        <v>9. Staking</v>
      </c>
      <c r="B11" s="22">
        <f>'Data collection'!C14</f>
        <v>0</v>
      </c>
      <c r="C11" s="22">
        <f>'Data collection'!D14</f>
        <v>0</v>
      </c>
      <c r="D11" s="22">
        <f>'Data collection'!E14</f>
        <v>0</v>
      </c>
      <c r="E11" s="22">
        <f>'Data collection'!F14</f>
        <v>0</v>
      </c>
      <c r="F11" s="22">
        <f>'Data collection'!G14</f>
        <v>0</v>
      </c>
      <c r="G11" s="22">
        <f>'Data collection'!H14</f>
        <v>0</v>
      </c>
      <c r="H11" s="22">
        <f>'Data collection'!I14</f>
        <v>0</v>
      </c>
      <c r="I11" s="22">
        <f>'Data collection'!J14</f>
        <v>0</v>
      </c>
      <c r="J11" s="22">
        <f>'Data collection'!K14</f>
        <v>0</v>
      </c>
      <c r="K11" s="22">
        <f>'Data collection'!L14</f>
        <v>0</v>
      </c>
      <c r="L11" s="22">
        <f>'Data collection'!M14</f>
        <v>0</v>
      </c>
      <c r="M11" s="22">
        <f>'Data collection'!N14</f>
        <v>0</v>
      </c>
      <c r="N11" s="22">
        <f>'Data collection'!O14</f>
        <v>0</v>
      </c>
      <c r="O11" s="22">
        <f>'Data collection'!P14</f>
        <v>0</v>
      </c>
      <c r="P11" s="22">
        <f>'Data collection'!Q14</f>
        <v>0</v>
      </c>
      <c r="Q11" s="140"/>
    </row>
    <row r="12" spans="1:17" ht="30" customHeight="1" thickBot="1" x14ac:dyDescent="0.3">
      <c r="A12" s="14" t="str">
        <f>IF('Info + taal-langue'!$B$2="Nederlands",'NL+ FR'!$A$97,'NL+ FR'!$B$97)</f>
        <v>10. Schokkende Gebeurtenissen</v>
      </c>
      <c r="B12" s="22">
        <f>'Data collection'!C15</f>
        <v>0</v>
      </c>
      <c r="C12" s="22">
        <f>'Data collection'!D15</f>
        <v>0</v>
      </c>
      <c r="D12" s="22">
        <f>'Data collection'!E15</f>
        <v>0</v>
      </c>
      <c r="E12" s="22">
        <f>'Data collection'!F15</f>
        <v>0</v>
      </c>
      <c r="F12" s="22">
        <f>'Data collection'!G15</f>
        <v>0</v>
      </c>
      <c r="G12" s="22">
        <f>'Data collection'!H15</f>
        <v>0</v>
      </c>
      <c r="H12" s="22">
        <f>'Data collection'!I15</f>
        <v>0</v>
      </c>
      <c r="I12" s="22">
        <f>'Data collection'!J15</f>
        <v>0</v>
      </c>
      <c r="J12" s="22">
        <f>'Data collection'!K15</f>
        <v>0</v>
      </c>
      <c r="K12" s="22">
        <f>'Data collection'!L15</f>
        <v>0</v>
      </c>
      <c r="L12" s="22">
        <f>'Data collection'!M15</f>
        <v>0</v>
      </c>
      <c r="M12" s="22">
        <f>'Data collection'!N15</f>
        <v>0</v>
      </c>
      <c r="N12" s="22">
        <f>'Data collection'!O15</f>
        <v>0</v>
      </c>
      <c r="O12" s="22">
        <f>'Data collection'!P15</f>
        <v>0</v>
      </c>
      <c r="P12" s="22">
        <f>'Data collection'!Q15</f>
        <v>0</v>
      </c>
      <c r="Q12" s="140"/>
    </row>
    <row r="13" spans="1:17" ht="30" customHeight="1" thickBot="1" x14ac:dyDescent="0.3">
      <c r="A13" s="14" t="str">
        <f>IF('Info + taal-langue'!$B$2="Nederlands",'NL+ FR'!$A$98,'NL+ FR'!$B$98)</f>
        <v>11. Middelengebruik</v>
      </c>
      <c r="B13" s="53">
        <f>'Data collection'!C16</f>
        <v>0</v>
      </c>
      <c r="C13" s="22">
        <f>'Data collection'!D16</f>
        <v>0</v>
      </c>
      <c r="D13" s="22">
        <f>'Data collection'!E16</f>
        <v>0</v>
      </c>
      <c r="E13" s="22">
        <f>'Data collection'!F16</f>
        <v>0</v>
      </c>
      <c r="F13" s="22">
        <f>'Data collection'!G16</f>
        <v>0</v>
      </c>
      <c r="G13" s="22">
        <f>'Data collection'!H16</f>
        <v>0</v>
      </c>
      <c r="H13" s="22">
        <f>'Data collection'!I16</f>
        <v>0</v>
      </c>
      <c r="I13" s="22">
        <f>'Data collection'!J16</f>
        <v>0</v>
      </c>
      <c r="J13" s="22">
        <f>'Data collection'!K16</f>
        <v>0</v>
      </c>
      <c r="K13" s="22">
        <f>'Data collection'!L16</f>
        <v>0</v>
      </c>
      <c r="L13" s="22">
        <f>'Data collection'!M16</f>
        <v>0</v>
      </c>
      <c r="M13" s="22">
        <f>'Data collection'!N16</f>
        <v>0</v>
      </c>
      <c r="N13" s="22">
        <f>'Data collection'!O16</f>
        <v>0</v>
      </c>
      <c r="O13" s="22">
        <f>'Data collection'!P16</f>
        <v>0</v>
      </c>
      <c r="P13" s="22">
        <f>'Data collection'!Q16</f>
        <v>0</v>
      </c>
      <c r="Q13" s="140"/>
    </row>
    <row r="14" spans="1:17" ht="30" customHeight="1" thickBot="1" x14ac:dyDescent="0.3">
      <c r="A14" s="14" t="str">
        <f>IF('Info + taal-langue'!$B$2="Nederlands",'NL+ FR'!$A$99,'NL+ FR'!$B$99)</f>
        <v>12. Verandering</v>
      </c>
      <c r="B14" s="54">
        <f>'Data collection'!C17</f>
        <v>0</v>
      </c>
      <c r="C14" s="18">
        <f>'Data collection'!D17</f>
        <v>0</v>
      </c>
      <c r="D14" s="18">
        <f>'Data collection'!E17</f>
        <v>0</v>
      </c>
      <c r="E14" s="18">
        <f>'Data collection'!F17</f>
        <v>0</v>
      </c>
      <c r="F14" s="18">
        <f>'Data collection'!G17</f>
        <v>0</v>
      </c>
      <c r="G14" s="18">
        <f>'Data collection'!H17</f>
        <v>0</v>
      </c>
      <c r="H14" s="18">
        <f>'Data collection'!I17</f>
        <v>0</v>
      </c>
      <c r="I14" s="18">
        <f>'Data collection'!J17</f>
        <v>0</v>
      </c>
      <c r="J14" s="18">
        <f>'Data collection'!K17</f>
        <v>0</v>
      </c>
      <c r="K14" s="18">
        <f>'Data collection'!L17</f>
        <v>0</v>
      </c>
      <c r="L14" s="18">
        <f>'Data collection'!M17</f>
        <v>0</v>
      </c>
      <c r="M14" s="18">
        <f>'Data collection'!N17</f>
        <v>0</v>
      </c>
      <c r="N14" s="18">
        <f>'Data collection'!O17</f>
        <v>0</v>
      </c>
      <c r="O14" s="18">
        <f>'Data collection'!P17</f>
        <v>0</v>
      </c>
      <c r="P14" s="18">
        <f>'Data collection'!Q17</f>
        <v>0</v>
      </c>
      <c r="Q14" s="140"/>
    </row>
    <row r="15" spans="1:17" ht="65.099999999999994" customHeight="1" x14ac:dyDescent="0.25"/>
    <row r="16" spans="1:17" ht="77.099999999999994" customHeight="1" x14ac:dyDescent="0.25"/>
    <row r="17" spans="1:16" ht="141" customHeight="1" x14ac:dyDescent="0.25"/>
    <row r="18" spans="1:16" ht="104.1" customHeight="1" x14ac:dyDescent="0.25"/>
    <row r="19" spans="1:16" ht="59.1" customHeight="1" x14ac:dyDescent="0.25"/>
    <row r="20" spans="1:16" ht="93.95" customHeight="1" x14ac:dyDescent="0.25"/>
    <row r="21" spans="1:16" ht="96.95" customHeight="1" x14ac:dyDescent="0.25"/>
    <row r="22" spans="1:16" ht="15.75" thickBot="1" x14ac:dyDescent="0.3"/>
    <row r="23" spans="1:16" ht="48.95" customHeight="1" thickBot="1" x14ac:dyDescent="0.3">
      <c r="A23" s="19"/>
      <c r="B23" s="78">
        <f>'Groups - Years'!D2</f>
        <v>2020</v>
      </c>
      <c r="C23" s="75">
        <f>'Groups - Years'!D3</f>
        <v>2021</v>
      </c>
      <c r="D23" s="75">
        <f>'Groups - Years'!D4</f>
        <v>2022</v>
      </c>
      <c r="E23" s="75" t="str">
        <f>'Groups - Years'!D5</f>
        <v>D</v>
      </c>
      <c r="F23" s="75" t="str">
        <f>'Groups - Years'!D6</f>
        <v>E</v>
      </c>
      <c r="G23" s="75" t="str">
        <f>'Groups - Years'!D7</f>
        <v>F</v>
      </c>
      <c r="H23" s="75" t="str">
        <f>'Groups - Years'!D8</f>
        <v>G</v>
      </c>
      <c r="I23" s="75" t="str">
        <f>'Groups - Years'!D9</f>
        <v>H</v>
      </c>
      <c r="J23" s="75" t="str">
        <f>'Groups - Years'!D10</f>
        <v>I</v>
      </c>
      <c r="K23" s="75" t="str">
        <f>'Groups - Years'!D11</f>
        <v>J</v>
      </c>
      <c r="L23" s="75" t="str">
        <f>'Groups - Years'!D12</f>
        <v>K</v>
      </c>
      <c r="M23" s="75" t="str">
        <f>'Groups - Years'!D13</f>
        <v>L</v>
      </c>
      <c r="N23" s="75" t="str">
        <f>'Groups - Years'!D14</f>
        <v>M</v>
      </c>
      <c r="O23" s="75" t="str">
        <f>'Groups - Years'!D15</f>
        <v>N</v>
      </c>
      <c r="P23" s="75" t="str">
        <f>'Groups - Years'!D16</f>
        <v>O</v>
      </c>
    </row>
    <row r="24" spans="1:16" ht="18.95" customHeight="1" thickBot="1" x14ac:dyDescent="0.3">
      <c r="A24" s="77" t="str">
        <f>IF('Info + taal-langue'!$B$2="Nederlands",'NL+ FR'!$A$102,'NL+ FR'!$B$102)</f>
        <v>Totaalscore knipperlichten</v>
      </c>
      <c r="B24" s="31">
        <f>'2020'!$F$21</f>
        <v>0</v>
      </c>
      <c r="C24" s="32">
        <f>'2021'!F21</f>
        <v>0</v>
      </c>
      <c r="D24" s="32">
        <f>'2022'!F21</f>
        <v>0</v>
      </c>
      <c r="E24" s="32">
        <f>D!F21</f>
        <v>0</v>
      </c>
      <c r="F24" s="32">
        <f>E!F21</f>
        <v>0</v>
      </c>
      <c r="G24" s="32">
        <f>F!F21</f>
        <v>0</v>
      </c>
      <c r="H24" s="32">
        <f>G!F21</f>
        <v>0</v>
      </c>
      <c r="I24" s="32">
        <f>H!F21</f>
        <v>0</v>
      </c>
      <c r="J24" s="32">
        <f>I!F21</f>
        <v>0</v>
      </c>
      <c r="K24" s="32">
        <f>J!F21</f>
        <v>0</v>
      </c>
      <c r="L24" s="32">
        <f>K!F21</f>
        <v>0</v>
      </c>
      <c r="M24" s="32">
        <f>L!F21</f>
        <v>0</v>
      </c>
      <c r="N24" s="32">
        <f>M!F21</f>
        <v>0</v>
      </c>
      <c r="O24" s="32">
        <f>N!F21</f>
        <v>0</v>
      </c>
      <c r="P24" s="33">
        <f>O!F21</f>
        <v>0</v>
      </c>
    </row>
  </sheetData>
  <sheetProtection selectLockedCells="1" selectUnlockedCells="1"/>
  <printOptions gridLines="1"/>
  <pageMargins left="0.70866141732283472" right="0.70866141732283472" top="0.74803149606299213" bottom="0.74803149606299213" header="0.31496062992125984" footer="0.31496062992125984"/>
  <pageSetup paperSize="9" scale="50" orientation="portrait"/>
  <headerFooter>
    <oddFooter>&amp;C&amp;D&amp;R&amp;F: &amp;A</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214"/>
  <sheetViews>
    <sheetView topLeftCell="A163" zoomScale="88" zoomScaleNormal="88" zoomScalePageLayoutView="88" workbookViewId="0">
      <selection activeCell="B166" sqref="B166"/>
    </sheetView>
  </sheetViews>
  <sheetFormatPr defaultColWidth="10.85546875" defaultRowHeight="14.25" x14ac:dyDescent="0.2"/>
  <cols>
    <col min="1" max="1" width="109" style="12" customWidth="1"/>
    <col min="2" max="2" width="116.7109375" style="12" customWidth="1"/>
    <col min="3" max="16384" width="10.85546875" style="12"/>
  </cols>
  <sheetData>
    <row r="1" spans="1:2" s="24" customFormat="1" ht="15" x14ac:dyDescent="0.25">
      <c r="A1" s="24" t="s">
        <v>50</v>
      </c>
      <c r="B1" s="24" t="s">
        <v>51</v>
      </c>
    </row>
    <row r="2" spans="1:2" s="24" customFormat="1" ht="15" x14ac:dyDescent="0.25">
      <c r="A2" s="12" t="s">
        <v>49</v>
      </c>
      <c r="B2" s="12" t="s">
        <v>52</v>
      </c>
    </row>
    <row r="3" spans="1:2" x14ac:dyDescent="0.2">
      <c r="A3" s="12" t="s">
        <v>190</v>
      </c>
      <c r="B3" s="12" t="s">
        <v>191</v>
      </c>
    </row>
    <row r="4" spans="1:2" ht="15" x14ac:dyDescent="0.25">
      <c r="A4" s="24" t="s">
        <v>187</v>
      </c>
      <c r="B4" s="24" t="s">
        <v>188</v>
      </c>
    </row>
    <row r="5" spans="1:2" x14ac:dyDescent="0.2">
      <c r="A5" s="12" t="s">
        <v>1</v>
      </c>
      <c r="B5" s="12" t="s">
        <v>53</v>
      </c>
    </row>
    <row r="6" spans="1:2" x14ac:dyDescent="0.2">
      <c r="A6" s="12" t="s">
        <v>10</v>
      </c>
      <c r="B6" s="12" t="s">
        <v>54</v>
      </c>
    </row>
    <row r="7" spans="1:2" x14ac:dyDescent="0.2">
      <c r="A7" s="12" t="s">
        <v>0</v>
      </c>
      <c r="B7" s="12" t="s">
        <v>55</v>
      </c>
    </row>
    <row r="8" spans="1:2" x14ac:dyDescent="0.2">
      <c r="A8" s="12" t="s">
        <v>43</v>
      </c>
      <c r="B8" s="12" t="s">
        <v>56</v>
      </c>
    </row>
    <row r="9" spans="1:2" x14ac:dyDescent="0.2">
      <c r="A9" s="12" t="s">
        <v>23</v>
      </c>
      <c r="B9" s="12" t="s">
        <v>57</v>
      </c>
    </row>
    <row r="10" spans="1:2" x14ac:dyDescent="0.2">
      <c r="A10" s="25" t="s">
        <v>24</v>
      </c>
      <c r="B10" s="25" t="s">
        <v>58</v>
      </c>
    </row>
    <row r="11" spans="1:2" x14ac:dyDescent="0.2">
      <c r="A11" s="25" t="s">
        <v>25</v>
      </c>
      <c r="B11" s="25" t="s">
        <v>59</v>
      </c>
    </row>
    <row r="12" spans="1:2" x14ac:dyDescent="0.2">
      <c r="A12" s="25" t="s">
        <v>26</v>
      </c>
      <c r="B12" s="25" t="s">
        <v>60</v>
      </c>
    </row>
    <row r="13" spans="1:2" x14ac:dyDescent="0.2">
      <c r="A13" s="25" t="s">
        <v>27</v>
      </c>
      <c r="B13" s="25" t="s">
        <v>61</v>
      </c>
    </row>
    <row r="14" spans="1:2" x14ac:dyDescent="0.2">
      <c r="A14" s="25" t="s">
        <v>28</v>
      </c>
      <c r="B14" s="25" t="s">
        <v>62</v>
      </c>
    </row>
    <row r="15" spans="1:2" x14ac:dyDescent="0.2">
      <c r="A15" s="25" t="s">
        <v>29</v>
      </c>
      <c r="B15" s="25" t="s">
        <v>63</v>
      </c>
    </row>
    <row r="16" spans="1:2" x14ac:dyDescent="0.2">
      <c r="A16" s="25" t="s">
        <v>30</v>
      </c>
      <c r="B16" s="25" t="s">
        <v>64</v>
      </c>
    </row>
    <row r="17" spans="1:2" x14ac:dyDescent="0.2">
      <c r="A17" s="25" t="s">
        <v>31</v>
      </c>
      <c r="B17" s="25" t="s">
        <v>65</v>
      </c>
    </row>
    <row r="18" spans="1:2" x14ac:dyDescent="0.2">
      <c r="A18" s="25" t="s">
        <v>32</v>
      </c>
      <c r="B18" s="25" t="s">
        <v>66</v>
      </c>
    </row>
    <row r="19" spans="1:2" x14ac:dyDescent="0.2">
      <c r="A19" s="25" t="s">
        <v>33</v>
      </c>
      <c r="B19" s="25" t="s">
        <v>67</v>
      </c>
    </row>
    <row r="20" spans="1:2" x14ac:dyDescent="0.2">
      <c r="A20" s="25" t="s">
        <v>34</v>
      </c>
      <c r="B20" s="25" t="s">
        <v>68</v>
      </c>
    </row>
    <row r="21" spans="1:2" x14ac:dyDescent="0.2">
      <c r="A21" s="12" t="s">
        <v>38</v>
      </c>
      <c r="B21" s="127" t="s">
        <v>387</v>
      </c>
    </row>
    <row r="22" spans="1:2" x14ac:dyDescent="0.2">
      <c r="A22" s="12" t="s">
        <v>147</v>
      </c>
      <c r="B22" s="12" t="s">
        <v>69</v>
      </c>
    </row>
    <row r="23" spans="1:2" x14ac:dyDescent="0.2">
      <c r="A23" s="12" t="s">
        <v>39</v>
      </c>
      <c r="B23" s="26" t="s">
        <v>70</v>
      </c>
    </row>
    <row r="24" spans="1:2" x14ac:dyDescent="0.2">
      <c r="A24" s="12" t="s">
        <v>22</v>
      </c>
      <c r="B24" s="12" t="s">
        <v>71</v>
      </c>
    </row>
    <row r="25" spans="1:2" x14ac:dyDescent="0.2">
      <c r="A25" s="12" t="s">
        <v>40</v>
      </c>
      <c r="B25" s="12" t="s">
        <v>395</v>
      </c>
    </row>
    <row r="26" spans="1:2" x14ac:dyDescent="0.2">
      <c r="A26" s="127" t="s">
        <v>379</v>
      </c>
      <c r="B26" s="127" t="s">
        <v>394</v>
      </c>
    </row>
    <row r="27" spans="1:2" x14ac:dyDescent="0.2">
      <c r="A27" s="12" t="s">
        <v>41</v>
      </c>
      <c r="B27" s="12" t="s">
        <v>72</v>
      </c>
    </row>
    <row r="28" spans="1:2" x14ac:dyDescent="0.2">
      <c r="A28" s="12" t="s">
        <v>42</v>
      </c>
      <c r="B28" s="12" t="s">
        <v>73</v>
      </c>
    </row>
    <row r="29" spans="1:2" x14ac:dyDescent="0.2">
      <c r="A29" s="12" t="s">
        <v>2</v>
      </c>
      <c r="B29" s="12" t="s">
        <v>74</v>
      </c>
    </row>
    <row r="30" spans="1:2" x14ac:dyDescent="0.2">
      <c r="A30" s="12" t="s">
        <v>288</v>
      </c>
      <c r="B30" s="12" t="s">
        <v>75</v>
      </c>
    </row>
    <row r="31" spans="1:2" ht="42.75" x14ac:dyDescent="0.2">
      <c r="A31" s="26" t="s">
        <v>126</v>
      </c>
      <c r="B31" s="26" t="s">
        <v>76</v>
      </c>
    </row>
    <row r="32" spans="1:2" x14ac:dyDescent="0.2">
      <c r="A32" s="12" t="s">
        <v>332</v>
      </c>
      <c r="B32" s="12" t="s">
        <v>333</v>
      </c>
    </row>
    <row r="33" spans="1:2" x14ac:dyDescent="0.2">
      <c r="A33" s="12" t="s">
        <v>289</v>
      </c>
      <c r="B33" s="12" t="s">
        <v>331</v>
      </c>
    </row>
    <row r="34" spans="1:2" ht="29.1" customHeight="1" x14ac:dyDescent="0.2">
      <c r="A34" s="111" t="s">
        <v>319</v>
      </c>
      <c r="B34" s="126" t="s">
        <v>364</v>
      </c>
    </row>
    <row r="35" spans="1:2" x14ac:dyDescent="0.2">
      <c r="A35" s="12" t="s">
        <v>3</v>
      </c>
      <c r="B35" s="12" t="s">
        <v>330</v>
      </c>
    </row>
    <row r="36" spans="1:2" ht="42.75" x14ac:dyDescent="0.2">
      <c r="A36" s="26" t="s">
        <v>77</v>
      </c>
      <c r="B36" s="26" t="s">
        <v>78</v>
      </c>
    </row>
    <row r="37" spans="1:2" x14ac:dyDescent="0.2">
      <c r="A37" s="12" t="s">
        <v>4</v>
      </c>
      <c r="B37" s="12" t="s">
        <v>79</v>
      </c>
    </row>
    <row r="38" spans="1:2" x14ac:dyDescent="0.2">
      <c r="A38" s="12" t="s">
        <v>5</v>
      </c>
      <c r="B38" s="12" t="s">
        <v>80</v>
      </c>
    </row>
    <row r="39" spans="1:2" x14ac:dyDescent="0.2">
      <c r="A39" s="12" t="s">
        <v>6</v>
      </c>
      <c r="B39" s="12" t="s">
        <v>81</v>
      </c>
    </row>
    <row r="40" spans="1:2" x14ac:dyDescent="0.2">
      <c r="A40" s="12" t="s">
        <v>7</v>
      </c>
      <c r="B40" s="12" t="s">
        <v>82</v>
      </c>
    </row>
    <row r="41" spans="1:2" x14ac:dyDescent="0.2">
      <c r="A41" s="12" t="s">
        <v>8</v>
      </c>
      <c r="B41" s="12" t="s">
        <v>83</v>
      </c>
    </row>
    <row r="42" spans="1:2" x14ac:dyDescent="0.2">
      <c r="A42" s="12" t="s">
        <v>293</v>
      </c>
      <c r="B42" s="12" t="s">
        <v>294</v>
      </c>
    </row>
    <row r="43" spans="1:2" x14ac:dyDescent="0.2">
      <c r="A43" s="12" t="s">
        <v>295</v>
      </c>
      <c r="B43" s="12" t="s">
        <v>365</v>
      </c>
    </row>
    <row r="44" spans="1:2" ht="28.5" x14ac:dyDescent="0.2">
      <c r="A44" s="26" t="s">
        <v>323</v>
      </c>
      <c r="B44" s="26" t="s">
        <v>324</v>
      </c>
    </row>
    <row r="45" spans="1:2" x14ac:dyDescent="0.2">
      <c r="A45" s="12" t="s">
        <v>9</v>
      </c>
      <c r="B45" s="12" t="s">
        <v>84</v>
      </c>
    </row>
    <row r="46" spans="1:2" x14ac:dyDescent="0.2">
      <c r="A46" s="12" t="s">
        <v>86</v>
      </c>
      <c r="B46" s="12" t="s">
        <v>85</v>
      </c>
    </row>
    <row r="47" spans="1:2" x14ac:dyDescent="0.2">
      <c r="A47" s="12" t="s">
        <v>149</v>
      </c>
      <c r="B47" s="12" t="s">
        <v>157</v>
      </c>
    </row>
    <row r="48" spans="1:2" x14ac:dyDescent="0.2">
      <c r="A48" s="12" t="s">
        <v>150</v>
      </c>
      <c r="B48" s="12" t="s">
        <v>158</v>
      </c>
    </row>
    <row r="49" spans="1:2" x14ac:dyDescent="0.2">
      <c r="A49" s="12" t="s">
        <v>151</v>
      </c>
      <c r="B49" s="26" t="s">
        <v>159</v>
      </c>
    </row>
    <row r="50" spans="1:2" x14ac:dyDescent="0.2">
      <c r="A50" s="12" t="s">
        <v>152</v>
      </c>
      <c r="B50" s="12" t="s">
        <v>160</v>
      </c>
    </row>
    <row r="51" spans="1:2" x14ac:dyDescent="0.2">
      <c r="A51" s="12" t="s">
        <v>153</v>
      </c>
      <c r="B51" s="12" t="s">
        <v>161</v>
      </c>
    </row>
    <row r="52" spans="1:2" x14ac:dyDescent="0.2">
      <c r="A52" s="127" t="s">
        <v>380</v>
      </c>
      <c r="B52" s="127" t="s">
        <v>347</v>
      </c>
    </row>
    <row r="53" spans="1:2" x14ac:dyDescent="0.2">
      <c r="A53" s="127" t="s">
        <v>320</v>
      </c>
      <c r="B53" s="12" t="s">
        <v>162</v>
      </c>
    </row>
    <row r="54" spans="1:2" x14ac:dyDescent="0.2">
      <c r="A54" s="12" t="s">
        <v>287</v>
      </c>
      <c r="B54" s="12" t="s">
        <v>163</v>
      </c>
    </row>
    <row r="55" spans="1:2" x14ac:dyDescent="0.2">
      <c r="A55" s="12" t="s">
        <v>154</v>
      </c>
      <c r="B55" s="12" t="s">
        <v>164</v>
      </c>
    </row>
    <row r="56" spans="1:2" x14ac:dyDescent="0.2">
      <c r="A56" s="12" t="s">
        <v>155</v>
      </c>
      <c r="B56" s="12" t="s">
        <v>165</v>
      </c>
    </row>
    <row r="57" spans="1:2" x14ac:dyDescent="0.2">
      <c r="A57" s="12" t="s">
        <v>296</v>
      </c>
      <c r="B57" s="12" t="s">
        <v>297</v>
      </c>
    </row>
    <row r="58" spans="1:2" x14ac:dyDescent="0.2">
      <c r="A58" s="12" t="s">
        <v>156</v>
      </c>
      <c r="B58" s="12" t="s">
        <v>166</v>
      </c>
    </row>
    <row r="59" spans="1:2" x14ac:dyDescent="0.2">
      <c r="A59" s="12" t="s">
        <v>37</v>
      </c>
      <c r="B59" s="12" t="s">
        <v>89</v>
      </c>
    </row>
    <row r="60" spans="1:2" x14ac:dyDescent="0.2">
      <c r="A60" s="12" t="s">
        <v>35</v>
      </c>
      <c r="B60" s="12" t="s">
        <v>87</v>
      </c>
    </row>
    <row r="61" spans="1:2" x14ac:dyDescent="0.2">
      <c r="A61" s="12" t="s">
        <v>36</v>
      </c>
      <c r="B61" s="12" t="s">
        <v>88</v>
      </c>
    </row>
    <row r="62" spans="1:2" x14ac:dyDescent="0.2">
      <c r="A62" s="12" t="s">
        <v>44</v>
      </c>
      <c r="B62" s="12" t="s">
        <v>90</v>
      </c>
    </row>
    <row r="63" spans="1:2" x14ac:dyDescent="0.2">
      <c r="A63" s="12" t="s">
        <v>167</v>
      </c>
      <c r="B63" s="12" t="s">
        <v>177</v>
      </c>
    </row>
    <row r="64" spans="1:2" x14ac:dyDescent="0.2">
      <c r="A64" s="12" t="s">
        <v>168</v>
      </c>
      <c r="B64" s="12" t="s">
        <v>178</v>
      </c>
    </row>
    <row r="65" spans="1:2" x14ac:dyDescent="0.2">
      <c r="A65" s="12" t="s">
        <v>169</v>
      </c>
      <c r="B65" s="12" t="s">
        <v>179</v>
      </c>
    </row>
    <row r="66" spans="1:2" x14ac:dyDescent="0.2">
      <c r="A66" s="12" t="s">
        <v>170</v>
      </c>
      <c r="B66" s="12" t="s">
        <v>180</v>
      </c>
    </row>
    <row r="67" spans="1:2" x14ac:dyDescent="0.2">
      <c r="A67" s="12" t="s">
        <v>171</v>
      </c>
      <c r="B67" s="12" t="s">
        <v>181</v>
      </c>
    </row>
    <row r="68" spans="1:2" x14ac:dyDescent="0.2">
      <c r="A68" s="12" t="s">
        <v>290</v>
      </c>
      <c r="B68" s="12" t="s">
        <v>290</v>
      </c>
    </row>
    <row r="69" spans="1:2" x14ac:dyDescent="0.2">
      <c r="A69" s="12" t="s">
        <v>172</v>
      </c>
      <c r="B69" s="12" t="s">
        <v>182</v>
      </c>
    </row>
    <row r="70" spans="1:2" x14ac:dyDescent="0.2">
      <c r="A70" s="12" t="s">
        <v>173</v>
      </c>
      <c r="B70" s="12" t="s">
        <v>183</v>
      </c>
    </row>
    <row r="71" spans="1:2" x14ac:dyDescent="0.2">
      <c r="A71" s="12" t="s">
        <v>174</v>
      </c>
      <c r="B71" s="12" t="s">
        <v>184</v>
      </c>
    </row>
    <row r="72" spans="1:2" x14ac:dyDescent="0.2">
      <c r="A72" s="12" t="s">
        <v>175</v>
      </c>
      <c r="B72" s="12" t="s">
        <v>185</v>
      </c>
    </row>
    <row r="73" spans="1:2" x14ac:dyDescent="0.2">
      <c r="A73" s="12" t="s">
        <v>301</v>
      </c>
      <c r="B73" s="12" t="s">
        <v>302</v>
      </c>
    </row>
    <row r="74" spans="1:2" x14ac:dyDescent="0.2">
      <c r="A74" s="12" t="s">
        <v>176</v>
      </c>
      <c r="B74" s="12" t="s">
        <v>186</v>
      </c>
    </row>
    <row r="75" spans="1:2" x14ac:dyDescent="0.2">
      <c r="A75" s="12" t="s">
        <v>11</v>
      </c>
      <c r="B75" s="12" t="s">
        <v>93</v>
      </c>
    </row>
    <row r="76" spans="1:2" x14ac:dyDescent="0.2">
      <c r="A76" s="12" t="s">
        <v>12</v>
      </c>
      <c r="B76" s="12" t="s">
        <v>91</v>
      </c>
    </row>
    <row r="77" spans="1:2" x14ac:dyDescent="0.2">
      <c r="A77" s="127" t="s">
        <v>306</v>
      </c>
      <c r="B77" s="127" t="s">
        <v>381</v>
      </c>
    </row>
    <row r="78" spans="1:2" x14ac:dyDescent="0.2">
      <c r="A78" s="12" t="s">
        <v>13</v>
      </c>
      <c r="B78" s="127" t="s">
        <v>382</v>
      </c>
    </row>
    <row r="79" spans="1:2" x14ac:dyDescent="0.2">
      <c r="A79" s="12" t="s">
        <v>14</v>
      </c>
      <c r="B79" s="12" t="s">
        <v>92</v>
      </c>
    </row>
    <row r="80" spans="1:2" x14ac:dyDescent="0.2">
      <c r="A80" s="12" t="s">
        <v>15</v>
      </c>
      <c r="B80" s="12" t="s">
        <v>94</v>
      </c>
    </row>
    <row r="81" spans="1:2" x14ac:dyDescent="0.2">
      <c r="A81" s="12" t="s">
        <v>16</v>
      </c>
      <c r="B81" s="12" t="s">
        <v>95</v>
      </c>
    </row>
    <row r="82" spans="1:2" x14ac:dyDescent="0.2">
      <c r="A82" s="12" t="s">
        <v>17</v>
      </c>
      <c r="B82" s="12" t="s">
        <v>96</v>
      </c>
    </row>
    <row r="83" spans="1:2" ht="42.75" x14ac:dyDescent="0.2">
      <c r="A83" s="26" t="s">
        <v>325</v>
      </c>
      <c r="B83" s="26" t="s">
        <v>97</v>
      </c>
    </row>
    <row r="84" spans="1:2" x14ac:dyDescent="0.2">
      <c r="A84" s="12" t="s">
        <v>18</v>
      </c>
      <c r="B84" s="12" t="s">
        <v>98</v>
      </c>
    </row>
    <row r="85" spans="1:2" x14ac:dyDescent="0.2">
      <c r="A85" s="12" t="s">
        <v>19</v>
      </c>
      <c r="B85" s="12" t="s">
        <v>99</v>
      </c>
    </row>
    <row r="86" spans="1:2" x14ac:dyDescent="0.2">
      <c r="A86" s="12" t="s">
        <v>20</v>
      </c>
      <c r="B86" s="12" t="s">
        <v>100</v>
      </c>
    </row>
    <row r="87" spans="1:2" x14ac:dyDescent="0.2">
      <c r="A87" s="12" t="s">
        <v>21</v>
      </c>
      <c r="B87" s="12" t="s">
        <v>101</v>
      </c>
    </row>
    <row r="88" spans="1:2" x14ac:dyDescent="0.2">
      <c r="A88" s="12" t="str">
        <f>PROPER(A63)</f>
        <v>1. Ernstige Arbeidsongevallen</v>
      </c>
      <c r="B88" s="12" t="s">
        <v>207</v>
      </c>
    </row>
    <row r="89" spans="1:2" x14ac:dyDescent="0.2">
      <c r="A89" s="12" t="str">
        <f t="shared" ref="A89:A99" si="0">PROPER(A64)</f>
        <v>2. Langdurige Afwezigheden</v>
      </c>
      <c r="B89" s="12" t="s">
        <v>208</v>
      </c>
    </row>
    <row r="90" spans="1:2" x14ac:dyDescent="0.2">
      <c r="A90" s="12" t="str">
        <f t="shared" si="0"/>
        <v>3. Herhaalde Kortdurende Afwezigheden</v>
      </c>
      <c r="B90" s="12" t="s">
        <v>209</v>
      </c>
    </row>
    <row r="91" spans="1:2" x14ac:dyDescent="0.2">
      <c r="A91" s="12" t="str">
        <f t="shared" si="0"/>
        <v>4. Verloop</v>
      </c>
      <c r="B91" s="12" t="s">
        <v>210</v>
      </c>
    </row>
    <row r="92" spans="1:2" x14ac:dyDescent="0.2">
      <c r="A92" s="12" t="str">
        <f t="shared" si="0"/>
        <v>5. Interne Mutaties</v>
      </c>
      <c r="B92" s="12" t="s">
        <v>211</v>
      </c>
    </row>
    <row r="93" spans="1:2" x14ac:dyDescent="0.2">
      <c r="A93" s="12" t="str">
        <f t="shared" si="0"/>
        <v>6. Procedures</v>
      </c>
      <c r="B93" s="12" t="s">
        <v>346</v>
      </c>
    </row>
    <row r="94" spans="1:2" x14ac:dyDescent="0.2">
      <c r="A94" s="12" t="str">
        <f t="shared" si="0"/>
        <v>7. Psychosociale Verzoeken</v>
      </c>
      <c r="B94" s="12" t="s">
        <v>212</v>
      </c>
    </row>
    <row r="95" spans="1:2" x14ac:dyDescent="0.2">
      <c r="A95" s="12" t="str">
        <f t="shared" si="0"/>
        <v>8. Zelfdoding</v>
      </c>
      <c r="B95" s="12" t="s">
        <v>213</v>
      </c>
    </row>
    <row r="96" spans="1:2" x14ac:dyDescent="0.2">
      <c r="A96" s="12" t="str">
        <f t="shared" si="0"/>
        <v>9. Staking</v>
      </c>
      <c r="B96" s="12" t="s">
        <v>214</v>
      </c>
    </row>
    <row r="97" spans="1:2" x14ac:dyDescent="0.2">
      <c r="A97" s="12" t="str">
        <f t="shared" si="0"/>
        <v>10. Schokkende Gebeurtenissen</v>
      </c>
      <c r="B97" s="12" t="s">
        <v>215</v>
      </c>
    </row>
    <row r="98" spans="1:2" x14ac:dyDescent="0.2">
      <c r="A98" s="12" t="str">
        <f>PROPER(A73)</f>
        <v>11. Middelengebruik</v>
      </c>
      <c r="B98" s="12" t="s">
        <v>216</v>
      </c>
    </row>
    <row r="99" spans="1:2" x14ac:dyDescent="0.2">
      <c r="A99" s="12" t="str">
        <f t="shared" si="0"/>
        <v>12. Verandering</v>
      </c>
      <c r="B99" s="12" t="s">
        <v>217</v>
      </c>
    </row>
    <row r="100" spans="1:2" x14ac:dyDescent="0.2">
      <c r="A100" s="12" t="s">
        <v>205</v>
      </c>
      <c r="B100" s="12" t="s">
        <v>218</v>
      </c>
    </row>
    <row r="101" spans="1:2" x14ac:dyDescent="0.2">
      <c r="A101" s="12" t="s">
        <v>206</v>
      </c>
      <c r="B101" s="12" t="s">
        <v>219</v>
      </c>
    </row>
    <row r="102" spans="1:2" x14ac:dyDescent="0.2">
      <c r="A102" s="12" t="s">
        <v>45</v>
      </c>
      <c r="B102" s="12" t="s">
        <v>102</v>
      </c>
    </row>
    <row r="103" spans="1:2" x14ac:dyDescent="0.2">
      <c r="A103" s="12" t="s">
        <v>104</v>
      </c>
      <c r="B103" s="12" t="s">
        <v>105</v>
      </c>
    </row>
    <row r="105" spans="1:2" ht="263.10000000000002" hidden="1" customHeight="1" x14ac:dyDescent="0.2">
      <c r="A105" s="26" t="s">
        <v>142</v>
      </c>
      <c r="B105" s="26" t="s">
        <v>345</v>
      </c>
    </row>
    <row r="106" spans="1:2" x14ac:dyDescent="0.2">
      <c r="B106" s="12" t="s">
        <v>125</v>
      </c>
    </row>
    <row r="108" spans="1:2" ht="36" customHeight="1" x14ac:dyDescent="0.2">
      <c r="A108" s="138" t="s">
        <v>111</v>
      </c>
      <c r="B108" s="138" t="s">
        <v>393</v>
      </c>
    </row>
    <row r="110" spans="1:2" x14ac:dyDescent="0.2">
      <c r="A110" s="26" t="s">
        <v>222</v>
      </c>
      <c r="B110" s="12" t="s">
        <v>223</v>
      </c>
    </row>
    <row r="111" spans="1:2" ht="42.75" x14ac:dyDescent="0.2">
      <c r="A111" s="26" t="s">
        <v>121</v>
      </c>
      <c r="B111" s="126" t="s">
        <v>388</v>
      </c>
    </row>
    <row r="112" spans="1:2" x14ac:dyDescent="0.2">
      <c r="A112" s="26" t="s">
        <v>108</v>
      </c>
      <c r="B112" s="26" t="s">
        <v>109</v>
      </c>
    </row>
    <row r="113" spans="1:2" x14ac:dyDescent="0.2">
      <c r="A113" s="26" t="s">
        <v>46</v>
      </c>
      <c r="B113" s="26" t="s">
        <v>110</v>
      </c>
    </row>
    <row r="114" spans="1:2" x14ac:dyDescent="0.2">
      <c r="A114" s="26" t="s">
        <v>264</v>
      </c>
      <c r="B114" s="12" t="s">
        <v>109</v>
      </c>
    </row>
    <row r="115" spans="1:2" x14ac:dyDescent="0.2">
      <c r="A115" s="12" t="s">
        <v>47</v>
      </c>
      <c r="B115" s="12" t="s">
        <v>113</v>
      </c>
    </row>
    <row r="116" spans="1:2" x14ac:dyDescent="0.2">
      <c r="A116" s="12" t="s">
        <v>48</v>
      </c>
      <c r="B116" s="12" t="s">
        <v>112</v>
      </c>
    </row>
    <row r="118" spans="1:2" ht="168" customHeight="1" x14ac:dyDescent="0.2">
      <c r="A118" s="26" t="s">
        <v>338</v>
      </c>
      <c r="B118" s="126" t="s">
        <v>391</v>
      </c>
    </row>
    <row r="119" spans="1:2" x14ac:dyDescent="0.2">
      <c r="A119" s="12" t="s">
        <v>103</v>
      </c>
      <c r="B119" s="12" t="s">
        <v>114</v>
      </c>
    </row>
    <row r="120" spans="1:2" x14ac:dyDescent="0.2">
      <c r="A120" s="26" t="s">
        <v>115</v>
      </c>
      <c r="B120" s="127" t="s">
        <v>389</v>
      </c>
    </row>
    <row r="121" spans="1:2" ht="57" x14ac:dyDescent="0.2">
      <c r="A121" s="26" t="s">
        <v>116</v>
      </c>
      <c r="B121" s="126" t="s">
        <v>392</v>
      </c>
    </row>
    <row r="122" spans="1:2" ht="28.5" x14ac:dyDescent="0.2">
      <c r="A122" s="26" t="s">
        <v>117</v>
      </c>
      <c r="B122" s="126" t="s">
        <v>359</v>
      </c>
    </row>
    <row r="123" spans="1:2" ht="285" x14ac:dyDescent="0.2">
      <c r="A123" s="126" t="s">
        <v>303</v>
      </c>
      <c r="B123" s="26" t="s">
        <v>292</v>
      </c>
    </row>
    <row r="124" spans="1:2" ht="28.5" x14ac:dyDescent="0.2">
      <c r="A124" s="26" t="s">
        <v>148</v>
      </c>
      <c r="B124" s="26" t="s">
        <v>124</v>
      </c>
    </row>
    <row r="125" spans="1:2" ht="108" customHeight="1" x14ac:dyDescent="0.2">
      <c r="A125" s="111" t="s">
        <v>334</v>
      </c>
      <c r="B125" s="111" t="s">
        <v>335</v>
      </c>
    </row>
    <row r="126" spans="1:2" x14ac:dyDescent="0.2">
      <c r="A126" s="12" t="s">
        <v>118</v>
      </c>
      <c r="B126" s="12" t="s">
        <v>119</v>
      </c>
    </row>
    <row r="127" spans="1:2" ht="99.75" x14ac:dyDescent="0.2">
      <c r="A127" s="26" t="s">
        <v>326</v>
      </c>
      <c r="B127" s="26" t="s">
        <v>360</v>
      </c>
    </row>
    <row r="128" spans="1:2" ht="28.5" x14ac:dyDescent="0.2">
      <c r="A128" s="26" t="s">
        <v>122</v>
      </c>
      <c r="B128" s="26" t="s">
        <v>120</v>
      </c>
    </row>
    <row r="129" spans="1:2" ht="234" customHeight="1" x14ac:dyDescent="0.2">
      <c r="A129" s="26" t="s">
        <v>321</v>
      </c>
      <c r="B129" s="26" t="s">
        <v>299</v>
      </c>
    </row>
    <row r="130" spans="1:2" ht="57" x14ac:dyDescent="0.2">
      <c r="A130" s="26" t="s">
        <v>363</v>
      </c>
      <c r="B130" s="111" t="s">
        <v>361</v>
      </c>
    </row>
    <row r="131" spans="1:2" ht="42.75" x14ac:dyDescent="0.2">
      <c r="A131" s="26" t="s">
        <v>270</v>
      </c>
      <c r="B131" s="111" t="s">
        <v>362</v>
      </c>
    </row>
    <row r="132" spans="1:2" ht="28.5" x14ac:dyDescent="0.2">
      <c r="A132" s="26" t="s">
        <v>106</v>
      </c>
      <c r="B132" s="126" t="s">
        <v>388</v>
      </c>
    </row>
    <row r="133" spans="1:2" ht="152.1" customHeight="1" x14ac:dyDescent="0.2">
      <c r="A133" s="26" t="s">
        <v>271</v>
      </c>
      <c r="B133" s="26" t="s">
        <v>123</v>
      </c>
    </row>
    <row r="134" spans="1:2" ht="198.95" customHeight="1" x14ac:dyDescent="0.2">
      <c r="A134" s="26" t="s">
        <v>329</v>
      </c>
      <c r="B134" s="26" t="s">
        <v>298</v>
      </c>
    </row>
    <row r="135" spans="1:2" ht="71.25" x14ac:dyDescent="0.2">
      <c r="A135" s="26" t="s">
        <v>327</v>
      </c>
      <c r="B135" s="26" t="s">
        <v>328</v>
      </c>
    </row>
    <row r="136" spans="1:2" ht="71.25" x14ac:dyDescent="0.2">
      <c r="A136" s="126" t="s">
        <v>304</v>
      </c>
      <c r="B136" s="126" t="s">
        <v>384</v>
      </c>
    </row>
    <row r="137" spans="1:2" x14ac:dyDescent="0.2">
      <c r="A137" s="127" t="s">
        <v>305</v>
      </c>
      <c r="B137" s="136" t="s">
        <v>383</v>
      </c>
    </row>
    <row r="138" spans="1:2" x14ac:dyDescent="0.2">
      <c r="A138" s="12" t="s">
        <v>192</v>
      </c>
      <c r="B138" s="12" t="s">
        <v>193</v>
      </c>
    </row>
    <row r="140" spans="1:2" ht="45.95" customHeight="1" x14ac:dyDescent="0.2">
      <c r="A140" s="79" t="s">
        <v>141</v>
      </c>
      <c r="B140" s="79" t="s">
        <v>140</v>
      </c>
    </row>
    <row r="141" spans="1:2" x14ac:dyDescent="0.2">
      <c r="A141" s="12" t="s">
        <v>143</v>
      </c>
      <c r="B141" s="12" t="s">
        <v>144</v>
      </c>
    </row>
    <row r="143" spans="1:2" ht="28.5" x14ac:dyDescent="0.2">
      <c r="A143" s="79" t="s">
        <v>145</v>
      </c>
      <c r="B143" s="137" t="s">
        <v>390</v>
      </c>
    </row>
    <row r="147" spans="1:2" ht="15.75" x14ac:dyDescent="0.25">
      <c r="A147" s="93" t="s">
        <v>272</v>
      </c>
      <c r="B147" s="119" t="s">
        <v>273</v>
      </c>
    </row>
    <row r="148" spans="1:2" x14ac:dyDescent="0.2">
      <c r="A148" s="127" t="s">
        <v>385</v>
      </c>
      <c r="B148" s="127" t="s">
        <v>386</v>
      </c>
    </row>
    <row r="149" spans="1:2" x14ac:dyDescent="0.2">
      <c r="A149" s="12" t="s">
        <v>197</v>
      </c>
      <c r="B149" s="12" t="s">
        <v>194</v>
      </c>
    </row>
    <row r="150" spans="1:2" x14ac:dyDescent="0.2">
      <c r="A150" s="12" t="s">
        <v>196</v>
      </c>
      <c r="B150" s="12" t="s">
        <v>195</v>
      </c>
    </row>
    <row r="151" spans="1:2" x14ac:dyDescent="0.2">
      <c r="A151" s="12" t="s">
        <v>198</v>
      </c>
      <c r="B151" s="12" t="s">
        <v>199</v>
      </c>
    </row>
    <row r="152" spans="1:2" x14ac:dyDescent="0.2">
      <c r="A152" s="12" t="s">
        <v>241</v>
      </c>
    </row>
    <row r="153" spans="1:2" x14ac:dyDescent="0.2">
      <c r="A153" s="12" t="s">
        <v>240</v>
      </c>
    </row>
    <row r="156" spans="1:2" ht="259.35000000000002" customHeight="1" x14ac:dyDescent="0.2">
      <c r="A156" s="26" t="s">
        <v>142</v>
      </c>
      <c r="B156" s="26" t="s">
        <v>146</v>
      </c>
    </row>
    <row r="159" spans="1:2" x14ac:dyDescent="0.2">
      <c r="A159" s="12" t="s">
        <v>200</v>
      </c>
      <c r="B159" s="12" t="s">
        <v>201</v>
      </c>
    </row>
    <row r="160" spans="1:2" ht="28.5" x14ac:dyDescent="0.2">
      <c r="A160" s="26" t="s">
        <v>202</v>
      </c>
      <c r="B160" s="126" t="s">
        <v>339</v>
      </c>
    </row>
    <row r="161" spans="1:2" x14ac:dyDescent="0.2">
      <c r="A161" s="12" t="s">
        <v>284</v>
      </c>
      <c r="B161" s="12" t="s">
        <v>291</v>
      </c>
    </row>
    <row r="163" spans="1:2" ht="15" x14ac:dyDescent="0.25">
      <c r="A163" s="12" t="s">
        <v>203</v>
      </c>
      <c r="B163" t="s">
        <v>204</v>
      </c>
    </row>
    <row r="164" spans="1:2" x14ac:dyDescent="0.2">
      <c r="A164" s="12" t="s">
        <v>220</v>
      </c>
      <c r="B164" s="12" t="s">
        <v>221</v>
      </c>
    </row>
    <row r="166" spans="1:2" s="112" customFormat="1" ht="48" customHeight="1" x14ac:dyDescent="0.2">
      <c r="A166" s="126" t="s">
        <v>368</v>
      </c>
      <c r="B166" s="126" t="s">
        <v>348</v>
      </c>
    </row>
    <row r="167" spans="1:2" s="112" customFormat="1" ht="57.95" customHeight="1" x14ac:dyDescent="0.2">
      <c r="A167" s="126" t="s">
        <v>374</v>
      </c>
      <c r="B167" s="126" t="s">
        <v>349</v>
      </c>
    </row>
    <row r="168" spans="1:2" s="112" customFormat="1" ht="39.950000000000003" customHeight="1" x14ac:dyDescent="0.2">
      <c r="A168" s="126" t="s">
        <v>372</v>
      </c>
      <c r="B168" s="126" t="s">
        <v>350</v>
      </c>
    </row>
    <row r="169" spans="1:2" s="112" customFormat="1" ht="33.950000000000003" customHeight="1" x14ac:dyDescent="0.2">
      <c r="A169" s="126" t="s">
        <v>369</v>
      </c>
      <c r="B169" s="126" t="s">
        <v>351</v>
      </c>
    </row>
    <row r="170" spans="1:2" s="112" customFormat="1" ht="48" customHeight="1" x14ac:dyDescent="0.2">
      <c r="A170" s="126" t="s">
        <v>370</v>
      </c>
      <c r="B170" s="126" t="s">
        <v>352</v>
      </c>
    </row>
    <row r="171" spans="1:2" s="112" customFormat="1" ht="32.1" customHeight="1" x14ac:dyDescent="0.2">
      <c r="A171" s="126" t="s">
        <v>377</v>
      </c>
      <c r="B171" s="126" t="s">
        <v>353</v>
      </c>
    </row>
    <row r="172" spans="1:2" s="112" customFormat="1" ht="48.95" customHeight="1" x14ac:dyDescent="0.2">
      <c r="A172" s="126" t="s">
        <v>371</v>
      </c>
      <c r="B172" s="126" t="s">
        <v>354</v>
      </c>
    </row>
    <row r="173" spans="1:2" s="112" customFormat="1" ht="44.1" customHeight="1" x14ac:dyDescent="0.2">
      <c r="A173" s="126" t="s">
        <v>369</v>
      </c>
      <c r="B173" s="126" t="s">
        <v>355</v>
      </c>
    </row>
    <row r="174" spans="1:2" s="112" customFormat="1" ht="33" customHeight="1" x14ac:dyDescent="0.2">
      <c r="A174" s="126" t="s">
        <v>378</v>
      </c>
      <c r="B174" s="126" t="s">
        <v>366</v>
      </c>
    </row>
    <row r="175" spans="1:2" s="112" customFormat="1" ht="71.099999999999994" customHeight="1" x14ac:dyDescent="0.2">
      <c r="A175" s="126" t="s">
        <v>375</v>
      </c>
      <c r="B175" s="126" t="s">
        <v>358</v>
      </c>
    </row>
    <row r="176" spans="1:2" s="112" customFormat="1" ht="75.95" customHeight="1" x14ac:dyDescent="0.2">
      <c r="A176" s="126" t="s">
        <v>376</v>
      </c>
      <c r="B176" s="126" t="s">
        <v>357</v>
      </c>
    </row>
    <row r="177" spans="1:2" s="112" customFormat="1" ht="54" customHeight="1" x14ac:dyDescent="0.2">
      <c r="A177" s="126" t="s">
        <v>373</v>
      </c>
      <c r="B177" s="126" t="s">
        <v>356</v>
      </c>
    </row>
    <row r="178" spans="1:2" x14ac:dyDescent="0.2">
      <c r="A178" s="111" t="s">
        <v>226</v>
      </c>
      <c r="B178" s="111" t="s">
        <v>227</v>
      </c>
    </row>
    <row r="179" spans="1:2" x14ac:dyDescent="0.2">
      <c r="A179" s="111" t="s">
        <v>224</v>
      </c>
      <c r="B179" s="111" t="s">
        <v>225</v>
      </c>
    </row>
    <row r="180" spans="1:2" ht="30" customHeight="1" x14ac:dyDescent="0.2">
      <c r="A180" s="111" t="s">
        <v>242</v>
      </c>
      <c r="B180" s="111" t="s">
        <v>248</v>
      </c>
    </row>
    <row r="181" spans="1:2" ht="75.95" customHeight="1" x14ac:dyDescent="0.2">
      <c r="A181" s="111" t="s">
        <v>283</v>
      </c>
      <c r="B181" s="111" t="s">
        <v>367</v>
      </c>
    </row>
    <row r="182" spans="1:2" ht="15.95" customHeight="1" x14ac:dyDescent="0.2">
      <c r="A182" s="112" t="s">
        <v>249</v>
      </c>
      <c r="B182" s="112" t="s">
        <v>250</v>
      </c>
    </row>
    <row r="183" spans="1:2" ht="60.95" customHeight="1" x14ac:dyDescent="0.2">
      <c r="A183" s="111" t="s">
        <v>285</v>
      </c>
      <c r="B183" s="111" t="s">
        <v>274</v>
      </c>
    </row>
    <row r="184" spans="1:2" ht="36.950000000000003" customHeight="1" x14ac:dyDescent="0.2">
      <c r="A184" s="26" t="s">
        <v>275</v>
      </c>
      <c r="B184" s="111" t="s">
        <v>276</v>
      </c>
    </row>
    <row r="185" spans="1:2" ht="51" customHeight="1" x14ac:dyDescent="0.2">
      <c r="A185" s="26" t="s">
        <v>278</v>
      </c>
      <c r="B185" s="111" t="s">
        <v>279</v>
      </c>
    </row>
    <row r="186" spans="1:2" ht="42.75" x14ac:dyDescent="0.2">
      <c r="A186" s="26" t="s">
        <v>277</v>
      </c>
      <c r="B186" s="111" t="s">
        <v>340</v>
      </c>
    </row>
    <row r="187" spans="1:2" x14ac:dyDescent="0.2">
      <c r="A187" s="12" t="s">
        <v>251</v>
      </c>
      <c r="B187" s="112" t="s">
        <v>252</v>
      </c>
    </row>
    <row r="188" spans="1:2" x14ac:dyDescent="0.2">
      <c r="A188" s="112" t="s">
        <v>246</v>
      </c>
      <c r="B188" s="112" t="s">
        <v>253</v>
      </c>
    </row>
    <row r="189" spans="1:2" x14ac:dyDescent="0.2">
      <c r="A189" s="12" t="s">
        <v>228</v>
      </c>
      <c r="B189" s="112" t="s">
        <v>230</v>
      </c>
    </row>
    <row r="190" spans="1:2" x14ac:dyDescent="0.2">
      <c r="A190" s="12" t="s">
        <v>229</v>
      </c>
      <c r="B190" s="112" t="s">
        <v>231</v>
      </c>
    </row>
    <row r="191" spans="1:2" ht="28.5" x14ac:dyDescent="0.2">
      <c r="A191" s="26" t="s">
        <v>280</v>
      </c>
      <c r="B191" s="111" t="s">
        <v>263</v>
      </c>
    </row>
    <row r="192" spans="1:2" ht="33" customHeight="1" x14ac:dyDescent="0.2">
      <c r="A192" s="26" t="s">
        <v>254</v>
      </c>
      <c r="B192" s="111" t="s">
        <v>341</v>
      </c>
    </row>
    <row r="193" spans="1:2" x14ac:dyDescent="0.2">
      <c r="A193" s="12" t="s">
        <v>232</v>
      </c>
      <c r="B193" s="112" t="s">
        <v>255</v>
      </c>
    </row>
    <row r="194" spans="1:2" x14ac:dyDescent="0.2">
      <c r="A194" s="12" t="s">
        <v>233</v>
      </c>
      <c r="B194" s="112" t="s">
        <v>234</v>
      </c>
    </row>
    <row r="195" spans="1:2" x14ac:dyDescent="0.2">
      <c r="A195" s="12" t="s">
        <v>243</v>
      </c>
      <c r="B195" s="112" t="s">
        <v>256</v>
      </c>
    </row>
    <row r="196" spans="1:2" x14ac:dyDescent="0.2">
      <c r="A196" s="12" t="s">
        <v>235</v>
      </c>
      <c r="B196" s="112" t="s">
        <v>281</v>
      </c>
    </row>
    <row r="197" spans="1:2" ht="28.5" x14ac:dyDescent="0.2">
      <c r="A197" s="26" t="s">
        <v>286</v>
      </c>
      <c r="B197" s="111" t="s">
        <v>342</v>
      </c>
    </row>
    <row r="198" spans="1:2" ht="28.5" x14ac:dyDescent="0.2">
      <c r="A198" s="26" t="s">
        <v>257</v>
      </c>
      <c r="B198" s="111" t="s">
        <v>258</v>
      </c>
    </row>
    <row r="199" spans="1:2" ht="45" customHeight="1" x14ac:dyDescent="0.2">
      <c r="A199" s="26" t="s">
        <v>307</v>
      </c>
      <c r="B199" s="111" t="s">
        <v>308</v>
      </c>
    </row>
    <row r="200" spans="1:2" x14ac:dyDescent="0.2">
      <c r="A200" s="12" t="s">
        <v>247</v>
      </c>
      <c r="B200" s="112" t="s">
        <v>259</v>
      </c>
    </row>
    <row r="201" spans="1:2" x14ac:dyDescent="0.2">
      <c r="A201" s="12" t="s">
        <v>236</v>
      </c>
      <c r="B201" s="12" t="s">
        <v>260</v>
      </c>
    </row>
    <row r="202" spans="1:2" x14ac:dyDescent="0.2">
      <c r="A202" s="12" t="s">
        <v>238</v>
      </c>
      <c r="B202" s="12" t="s">
        <v>239</v>
      </c>
    </row>
    <row r="203" spans="1:2" x14ac:dyDescent="0.2">
      <c r="A203" s="12" t="s">
        <v>311</v>
      </c>
      <c r="B203" s="12" t="s">
        <v>343</v>
      </c>
    </row>
    <row r="204" spans="1:2" x14ac:dyDescent="0.2">
      <c r="A204" s="12" t="s">
        <v>312</v>
      </c>
      <c r="B204" s="12" t="s">
        <v>314</v>
      </c>
    </row>
    <row r="205" spans="1:2" x14ac:dyDescent="0.2">
      <c r="A205" s="12" t="s">
        <v>313</v>
      </c>
      <c r="B205" s="12" t="s">
        <v>315</v>
      </c>
    </row>
    <row r="206" spans="1:2" x14ac:dyDescent="0.2">
      <c r="A206" s="12" t="s">
        <v>237</v>
      </c>
      <c r="B206" s="12" t="s">
        <v>261</v>
      </c>
    </row>
    <row r="207" spans="1:2" ht="18.95" customHeight="1" x14ac:dyDescent="0.2">
      <c r="A207" s="12" t="s">
        <v>244</v>
      </c>
      <c r="B207" s="12" t="s">
        <v>344</v>
      </c>
    </row>
    <row r="208" spans="1:2" ht="15.95" customHeight="1" x14ac:dyDescent="0.2">
      <c r="A208" s="12" t="s">
        <v>245</v>
      </c>
      <c r="B208" s="12" t="s">
        <v>262</v>
      </c>
    </row>
    <row r="209" spans="1:2" ht="29.1" customHeight="1" x14ac:dyDescent="0.2">
      <c r="A209" s="26" t="s">
        <v>282</v>
      </c>
      <c r="B209" s="26" t="s">
        <v>316</v>
      </c>
    </row>
    <row r="210" spans="1:2" ht="29.1" customHeight="1" x14ac:dyDescent="0.2">
      <c r="A210" s="26" t="s">
        <v>317</v>
      </c>
      <c r="B210" s="26" t="s">
        <v>318</v>
      </c>
    </row>
    <row r="212" spans="1:2" ht="42.75" x14ac:dyDescent="0.2">
      <c r="A212" s="26" t="s">
        <v>265</v>
      </c>
      <c r="B212" s="26" t="s">
        <v>266</v>
      </c>
    </row>
    <row r="214" spans="1:2" x14ac:dyDescent="0.2">
      <c r="A214" s="12" t="s">
        <v>309</v>
      </c>
      <c r="B214" s="12" t="s">
        <v>310</v>
      </c>
    </row>
  </sheetData>
  <sheetProtection password="D36D" sheet="1" objects="1" scenarios="1"/>
  <printOptions gridLines="1"/>
  <pageMargins left="0.74803149606299213" right="0.74803149606299213" top="0.98425196850393704" bottom="0.98425196850393704" header="0.51181102362204722" footer="0.51181102362204722"/>
  <pageSetup paperSize="8" scale="54" fitToHeight="0" orientation="portrait"/>
  <headerFooter>
    <oddFooter>&amp;L&amp;P&amp;C&amp;D&amp;R&amp;F: &amp;A</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pageSetUpPr fitToPage="1"/>
  </sheetPr>
  <dimension ref="A1:AH17"/>
  <sheetViews>
    <sheetView showGridLines="0" zoomScale="80" zoomScaleNormal="80" workbookViewId="0">
      <pane xSplit="1" topLeftCell="B1" activePane="topRight" state="frozen"/>
      <selection pane="topRight" activeCell="C5" sqref="C5"/>
    </sheetView>
  </sheetViews>
  <sheetFormatPr defaultColWidth="8.85546875" defaultRowHeight="15" x14ac:dyDescent="0.25"/>
  <cols>
    <col min="1" max="1" width="31.7109375" style="48" customWidth="1"/>
    <col min="2" max="2" width="40" style="48" customWidth="1"/>
    <col min="3" max="5" width="16.7109375" style="48" customWidth="1"/>
    <col min="6" max="17" width="16.7109375" style="48" hidden="1" customWidth="1"/>
    <col min="18" max="18" width="48.28515625" style="48" customWidth="1"/>
    <col min="19" max="19" width="24.42578125" style="48" customWidth="1"/>
    <col min="20" max="22" width="14.7109375" style="48" customWidth="1"/>
    <col min="23" max="23" width="14.7109375" style="48" hidden="1" customWidth="1"/>
    <col min="24" max="24" width="14.7109375" style="36" hidden="1" customWidth="1"/>
    <col min="25" max="28" width="14.7109375" style="48" hidden="1" customWidth="1"/>
    <col min="29" max="29" width="14.7109375" style="36" hidden="1" customWidth="1"/>
    <col min="30" max="33" width="14.7109375" style="48" hidden="1" customWidth="1"/>
    <col min="34" max="34" width="14.7109375" style="36" hidden="1" customWidth="1"/>
    <col min="35" max="16384" width="8.85546875" style="36"/>
  </cols>
  <sheetData>
    <row r="1" spans="1:34" ht="15.75" thickBot="1" x14ac:dyDescent="0.3">
      <c r="A1" s="144" t="s">
        <v>396</v>
      </c>
    </row>
    <row r="2" spans="1:34" ht="14.45" customHeight="1" x14ac:dyDescent="0.25">
      <c r="A2" s="150" t="str">
        <f>IF('Info + taal-langue'!$B$2="Nederlands",'NL+ FR'!$A$5,'NL+ FR'!$B$5)</f>
        <v>Knipperlicht</v>
      </c>
      <c r="B2" s="150" t="str">
        <f>IF('Info + taal-langue'!$B$2="Nederlands",'NL+ FR'!$A$6,'NL+ FR'!$B$6)</f>
        <v>Aantallen</v>
      </c>
      <c r="C2" s="152"/>
      <c r="D2" s="152"/>
      <c r="E2" s="152"/>
      <c r="F2" s="152"/>
      <c r="G2" s="152"/>
      <c r="H2" s="152"/>
      <c r="I2" s="152"/>
      <c r="J2" s="152"/>
      <c r="K2" s="152"/>
      <c r="L2" s="152"/>
      <c r="M2" s="152"/>
      <c r="N2" s="152"/>
      <c r="O2" s="152"/>
      <c r="P2" s="152"/>
      <c r="Q2" s="153"/>
      <c r="R2" s="148" t="str">
        <f>IF('Info + taal-langue'!$B$2="Nederlands",'NL+ FR'!$A$7,'NL+ FR'!$B$7)</f>
        <v>Criterium</v>
      </c>
      <c r="S2" s="55"/>
      <c r="T2" s="150" t="str">
        <f>IF('Info + taal-langue'!$B$2="Nederlands",'NL+ FR'!$A$8,'NL+ FR'!$B$8)</f>
        <v>NEE=0 JA=1</v>
      </c>
      <c r="U2" s="152"/>
      <c r="V2" s="152"/>
      <c r="W2" s="152"/>
      <c r="X2" s="152"/>
      <c r="Y2" s="152"/>
      <c r="Z2" s="152"/>
      <c r="AA2" s="152"/>
      <c r="AB2" s="152"/>
      <c r="AC2" s="152"/>
      <c r="AD2" s="152"/>
      <c r="AE2" s="152"/>
      <c r="AF2" s="152"/>
      <c r="AG2" s="152"/>
      <c r="AH2" s="153"/>
    </row>
    <row r="3" spans="1:34" ht="29.1" customHeight="1" thickBot="1" x14ac:dyDescent="0.3">
      <c r="A3" s="151"/>
      <c r="B3" s="151"/>
      <c r="C3" s="154"/>
      <c r="D3" s="154"/>
      <c r="E3" s="154"/>
      <c r="F3" s="154"/>
      <c r="G3" s="154"/>
      <c r="H3" s="154"/>
      <c r="I3" s="154"/>
      <c r="J3" s="154"/>
      <c r="K3" s="154"/>
      <c r="L3" s="154"/>
      <c r="M3" s="154"/>
      <c r="N3" s="154"/>
      <c r="O3" s="154"/>
      <c r="P3" s="154"/>
      <c r="Q3" s="155"/>
      <c r="R3" s="149"/>
      <c r="S3" s="56"/>
      <c r="T3" s="151"/>
      <c r="U3" s="154"/>
      <c r="V3" s="154"/>
      <c r="W3" s="154"/>
      <c r="X3" s="154"/>
      <c r="Y3" s="154"/>
      <c r="Z3" s="154"/>
      <c r="AA3" s="154"/>
      <c r="AB3" s="154"/>
      <c r="AC3" s="154"/>
      <c r="AD3" s="154"/>
      <c r="AE3" s="154"/>
      <c r="AF3" s="154"/>
      <c r="AG3" s="154"/>
      <c r="AH3" s="155"/>
    </row>
    <row r="4" spans="1:34" s="39" customFormat="1" ht="50.1" customHeight="1" thickBot="1" x14ac:dyDescent="0.3">
      <c r="A4" s="37"/>
      <c r="B4" s="38"/>
      <c r="C4" s="72">
        <f>'Groups - Years'!D2</f>
        <v>2020</v>
      </c>
      <c r="D4" s="72">
        <f>'Groups - Years'!D3</f>
        <v>2021</v>
      </c>
      <c r="E4" s="72">
        <f>'Groups - Years'!D4</f>
        <v>2022</v>
      </c>
      <c r="F4" s="72" t="str">
        <f>'Groups - Years'!D5</f>
        <v>D</v>
      </c>
      <c r="G4" s="72" t="str">
        <f>'Groups - Years'!D6</f>
        <v>E</v>
      </c>
      <c r="H4" s="72" t="str">
        <f>'Groups - Years'!D7</f>
        <v>F</v>
      </c>
      <c r="I4" s="72" t="str">
        <f>'Groups - Years'!D8</f>
        <v>G</v>
      </c>
      <c r="J4" s="72" t="str">
        <f>'Groups - Years'!D9</f>
        <v>H</v>
      </c>
      <c r="K4" s="72" t="str">
        <f>'Groups - Years'!D10</f>
        <v>I</v>
      </c>
      <c r="L4" s="72" t="str">
        <f>'Groups - Years'!D11</f>
        <v>J</v>
      </c>
      <c r="M4" s="72" t="str">
        <f>'Groups - Years'!D12</f>
        <v>K</v>
      </c>
      <c r="N4" s="72" t="str">
        <f>'Groups - Years'!D13</f>
        <v>L</v>
      </c>
      <c r="O4" s="72" t="str">
        <f>'Groups - Years'!D14</f>
        <v>M</v>
      </c>
      <c r="P4" s="72" t="str">
        <f>'Groups - Years'!D15</f>
        <v>N</v>
      </c>
      <c r="Q4" s="72" t="str">
        <f>'Groups - Years'!D16</f>
        <v>O</v>
      </c>
      <c r="R4" s="38"/>
      <c r="S4" s="38"/>
      <c r="T4" s="72">
        <f>'Groups - Years'!D2</f>
        <v>2020</v>
      </c>
      <c r="U4" s="72">
        <f>'Groups - Years'!D3</f>
        <v>2021</v>
      </c>
      <c r="V4" s="105">
        <f>'Groups - Years'!D4</f>
        <v>2022</v>
      </c>
      <c r="W4" s="105" t="str">
        <f>'Groups - Years'!D5</f>
        <v>D</v>
      </c>
      <c r="X4" s="105" t="str">
        <f>'Groups - Years'!D6</f>
        <v>E</v>
      </c>
      <c r="Y4" s="105" t="str">
        <f>'Groups - Years'!D7</f>
        <v>F</v>
      </c>
      <c r="Z4" s="105" t="str">
        <f>'Groups - Years'!D8</f>
        <v>G</v>
      </c>
      <c r="AA4" s="105" t="str">
        <f>'Groups - Years'!D9</f>
        <v>H</v>
      </c>
      <c r="AB4" s="105" t="str">
        <f>'Groups - Years'!D10</f>
        <v>I</v>
      </c>
      <c r="AC4" s="105" t="str">
        <f>'Groups - Years'!D11</f>
        <v>J</v>
      </c>
      <c r="AD4" s="105" t="str">
        <f>'Groups - Years'!D12</f>
        <v>K</v>
      </c>
      <c r="AE4" s="105" t="str">
        <f>'Groups - Years'!D13</f>
        <v>L</v>
      </c>
      <c r="AF4" s="105" t="str">
        <f>'Groups - Years'!D14</f>
        <v>M</v>
      </c>
      <c r="AG4" s="105" t="str">
        <f>'Groups - Years'!D15</f>
        <v>N</v>
      </c>
      <c r="AH4" s="105" t="str">
        <f>'Groups - Years'!D16</f>
        <v>O</v>
      </c>
    </row>
    <row r="5" spans="1:34" ht="39" customHeight="1" thickBot="1" x14ac:dyDescent="0.3">
      <c r="A5" s="40" t="str">
        <f>IF('Info + taal-langue'!$B$2="Nederlands",'NL+ FR'!$A$47,'NL+ FR'!$B$47)</f>
        <v>1. Ernstige arbeidsongevallen</v>
      </c>
      <c r="B5" s="41" t="str">
        <f>IF('Info + taal-langue'!$B$2="Nederlands",'NL+ FR'!$A$21,'NL+ FR'!$B$21)</f>
        <v>Aantal arbeidsongevallen die beschouwd worden als ernstig</v>
      </c>
      <c r="C5" s="34">
        <v>0</v>
      </c>
      <c r="D5" s="34">
        <v>0</v>
      </c>
      <c r="E5" s="34">
        <v>0</v>
      </c>
      <c r="F5" s="34">
        <v>0</v>
      </c>
      <c r="G5" s="34">
        <v>0</v>
      </c>
      <c r="H5" s="34">
        <v>0</v>
      </c>
      <c r="I5" s="34">
        <v>0</v>
      </c>
      <c r="J5" s="34">
        <v>0</v>
      </c>
      <c r="K5" s="34">
        <v>0</v>
      </c>
      <c r="L5" s="34">
        <v>0</v>
      </c>
      <c r="M5" s="34">
        <v>0</v>
      </c>
      <c r="N5" s="34">
        <v>0</v>
      </c>
      <c r="O5" s="34">
        <v>0</v>
      </c>
      <c r="P5" s="34">
        <v>0</v>
      </c>
      <c r="Q5" s="34">
        <v>0</v>
      </c>
      <c r="R5" s="41" t="str">
        <f>IF('Info + taal-langue'!$B$2="Nederlands",'NL+ FR'!$A$22,'NL+ FR'!$B$22)</f>
        <v>Het voorkomen van minstens één ernstig arbeidsongeval in de loop van het voorgaande jaar</v>
      </c>
      <c r="S5" s="68" t="str">
        <f>IF('Info + taal-langue'!$B$2="Nederlands",'NL+ FR'!$A$112,'NL+ FR'!$B$112)</f>
        <v>Meer informatie</v>
      </c>
      <c r="T5" s="42">
        <f>IF(C5&gt;=1,1,0)</f>
        <v>0</v>
      </c>
      <c r="U5" s="42">
        <f t="shared" ref="U5:Y6" si="0">IF(D5&gt;=1,1,0)</f>
        <v>0</v>
      </c>
      <c r="V5" s="42">
        <f t="shared" si="0"/>
        <v>0</v>
      </c>
      <c r="W5" s="42">
        <f t="shared" si="0"/>
        <v>0</v>
      </c>
      <c r="X5" s="42">
        <f t="shared" si="0"/>
        <v>0</v>
      </c>
      <c r="Y5" s="42">
        <f t="shared" si="0"/>
        <v>0</v>
      </c>
      <c r="Z5" s="42">
        <f t="shared" ref="Z5:Z6" si="1">IF(I5&gt;=1,1,0)</f>
        <v>0</v>
      </c>
      <c r="AA5" s="42">
        <f t="shared" ref="AA5:AA6" si="2">IF(J5&gt;=1,1,0)</f>
        <v>0</v>
      </c>
      <c r="AB5" s="42">
        <f t="shared" ref="AB5:AB6" si="3">IF(K5&gt;=1,1,0)</f>
        <v>0</v>
      </c>
      <c r="AC5" s="42">
        <f t="shared" ref="AC5:AC6" si="4">IF(L5&gt;=1,1,0)</f>
        <v>0</v>
      </c>
      <c r="AD5" s="42">
        <f>IF(M5&gt;=1,1,0)</f>
        <v>0</v>
      </c>
      <c r="AE5" s="42">
        <f t="shared" ref="AE5:AE6" si="5">IF(N5&gt;=1,1,0)</f>
        <v>0</v>
      </c>
      <c r="AF5" s="42">
        <f t="shared" ref="AF5:AF6" si="6">IF(O5&gt;=1,1,0)</f>
        <v>0</v>
      </c>
      <c r="AG5" s="42">
        <f t="shared" ref="AG5:AG6" si="7">IF(P5&gt;=1,1,0)</f>
        <v>0</v>
      </c>
      <c r="AH5" s="42">
        <f t="shared" ref="AH5:AH6" si="8">IF(Q5&gt;=1,1,0)</f>
        <v>0</v>
      </c>
    </row>
    <row r="6" spans="1:34" ht="50.1" customHeight="1" thickBot="1" x14ac:dyDescent="0.3">
      <c r="A6" s="40" t="str">
        <f>IF('Info + taal-langue'!$B$2="Nederlands",'NL+ FR'!$A$48,'NL+ FR'!$B$48)</f>
        <v>2. Afwezigheden van lange duur wegens ziekte</v>
      </c>
      <c r="B6" s="85" t="str">
        <f>IF('Info + taal-langue'!$B$2="Nederlands",'NL+ FR'!$A$23,'NL+ FR'!$B$23)</f>
        <v>Aantal werknemers die wegens ziekte afwezig geweest zijn gedurende een lange periode (meer dan 30 kalenderdagen)</v>
      </c>
      <c r="C6" s="34">
        <v>0</v>
      </c>
      <c r="D6" s="34">
        <v>0</v>
      </c>
      <c r="E6" s="34">
        <v>0</v>
      </c>
      <c r="F6" s="34">
        <v>0</v>
      </c>
      <c r="G6" s="34">
        <v>0</v>
      </c>
      <c r="H6" s="34">
        <v>0</v>
      </c>
      <c r="I6" s="34">
        <v>0</v>
      </c>
      <c r="J6" s="34">
        <v>0</v>
      </c>
      <c r="K6" s="34">
        <v>0</v>
      </c>
      <c r="L6" s="34">
        <v>0</v>
      </c>
      <c r="M6" s="34">
        <v>0</v>
      </c>
      <c r="N6" s="34">
        <v>0</v>
      </c>
      <c r="O6" s="34">
        <v>0</v>
      </c>
      <c r="P6" s="34">
        <v>0</v>
      </c>
      <c r="Q6" s="34">
        <v>0</v>
      </c>
      <c r="R6" s="84" t="str">
        <f>IF('Info + taal-langue'!$B$2="Nederlands",'NL+ FR'!$A$24,'NL+ FR'!$B$24)</f>
        <v>Het voorkomen van minstens één ziektegeval van lange duur in de loop van het voorgaande jaar</v>
      </c>
      <c r="S6" s="82" t="str">
        <f>IF('Info + taal-langue'!$B$2="Nederlands",'NL+ FR'!$A$112,'NL+ FR'!$B$112)</f>
        <v>Meer informatie</v>
      </c>
      <c r="T6" s="81">
        <f>IF(C6&gt;=1,1,0)</f>
        <v>0</v>
      </c>
      <c r="U6" s="81">
        <f t="shared" si="0"/>
        <v>0</v>
      </c>
      <c r="V6" s="81">
        <f t="shared" si="0"/>
        <v>0</v>
      </c>
      <c r="W6" s="81">
        <f t="shared" si="0"/>
        <v>0</v>
      </c>
      <c r="X6" s="81">
        <f t="shared" si="0"/>
        <v>0</v>
      </c>
      <c r="Y6" s="81">
        <f t="shared" si="0"/>
        <v>0</v>
      </c>
      <c r="Z6" s="81">
        <f t="shared" si="1"/>
        <v>0</v>
      </c>
      <c r="AA6" s="81">
        <f t="shared" si="2"/>
        <v>0</v>
      </c>
      <c r="AB6" s="81">
        <f t="shared" si="3"/>
        <v>0</v>
      </c>
      <c r="AC6" s="81">
        <f t="shared" si="4"/>
        <v>0</v>
      </c>
      <c r="AD6" s="81">
        <f>IF(M6&gt;=1,1,0)</f>
        <v>0</v>
      </c>
      <c r="AE6" s="81">
        <f t="shared" si="5"/>
        <v>0</v>
      </c>
      <c r="AF6" s="81">
        <f t="shared" si="6"/>
        <v>0</v>
      </c>
      <c r="AG6" s="81">
        <f t="shared" si="7"/>
        <v>0</v>
      </c>
      <c r="AH6" s="81">
        <f t="shared" si="8"/>
        <v>0</v>
      </c>
    </row>
    <row r="7" spans="1:34" ht="68.099999999999994" customHeight="1" thickBot="1" x14ac:dyDescent="0.3">
      <c r="A7" s="83" t="str">
        <f>IF('Info + taal-langue'!$B$2="Nederlands",'NL+ FR'!$A$49,'NL+ FR'!$B$49)</f>
        <v>3. Herhaalde kortdurende afwezigheden wegens ziekte</v>
      </c>
      <c r="B7" s="85" t="str">
        <f>IF('Info + taal-langue'!$B$2="Nederlands",'NL+ FR'!$A$25,'NL+ FR'!$B$25)</f>
        <v>Aantal werknemers dat meerdere malen (meer dan drie keer) afwezig is geweest voor kortere perioden (minder dan 30 dagen)</v>
      </c>
      <c r="C7" s="34">
        <v>0</v>
      </c>
      <c r="D7" s="34">
        <v>0</v>
      </c>
      <c r="E7" s="34">
        <v>0</v>
      </c>
      <c r="F7" s="34">
        <v>0</v>
      </c>
      <c r="G7" s="34">
        <v>0</v>
      </c>
      <c r="H7" s="34">
        <v>0</v>
      </c>
      <c r="I7" s="34">
        <v>0</v>
      </c>
      <c r="J7" s="34">
        <v>0</v>
      </c>
      <c r="K7" s="34">
        <v>0</v>
      </c>
      <c r="L7" s="34">
        <v>0</v>
      </c>
      <c r="M7" s="34">
        <v>0</v>
      </c>
      <c r="N7" s="34">
        <v>0</v>
      </c>
      <c r="O7" s="34">
        <v>0</v>
      </c>
      <c r="P7" s="34">
        <v>0</v>
      </c>
      <c r="Q7" s="34">
        <v>0</v>
      </c>
      <c r="R7" s="84" t="str">
        <f>IF('Info + taal-langue'!$B$2="Nederlands",'NL+ FR'!$A$26,'NL+ FR'!$B$26)</f>
        <v>Het voorkomen van dergelijk patroon van afwezigheden van korte duur (meer dan 3 keer) in de loop van het voorgaande jaar</v>
      </c>
      <c r="S7" s="82" t="str">
        <f>IF('Info + taal-langue'!$B$2="Nederlands",'NL+ FR'!$A$112,'NL+ FR'!$B$112)</f>
        <v>Meer informatie</v>
      </c>
      <c r="T7" s="81">
        <f>IF(C7&gt;=1,1,0)</f>
        <v>0</v>
      </c>
      <c r="U7" s="81">
        <f t="shared" ref="U7:Y7" si="9">IF(D7&gt;=1,1,0)</f>
        <v>0</v>
      </c>
      <c r="V7" s="81">
        <f t="shared" si="9"/>
        <v>0</v>
      </c>
      <c r="W7" s="81">
        <f t="shared" si="9"/>
        <v>0</v>
      </c>
      <c r="X7" s="81">
        <f t="shared" si="9"/>
        <v>0</v>
      </c>
      <c r="Y7" s="81">
        <f t="shared" si="9"/>
        <v>0</v>
      </c>
      <c r="Z7" s="81">
        <f t="shared" ref="Z7" si="10">IF(I7&gt;=1,1,0)</f>
        <v>0</v>
      </c>
      <c r="AA7" s="81">
        <f t="shared" ref="AA7" si="11">IF(J7&gt;=1,1,0)</f>
        <v>0</v>
      </c>
      <c r="AB7" s="81">
        <f t="shared" ref="AB7" si="12">IF(K7&gt;=1,1,0)</f>
        <v>0</v>
      </c>
      <c r="AC7" s="81">
        <f t="shared" ref="AC7" si="13">IF(L7&gt;=1,1,0)</f>
        <v>0</v>
      </c>
      <c r="AD7" s="81">
        <f>IF(M7&gt;=1,1,0)</f>
        <v>0</v>
      </c>
      <c r="AE7" s="81">
        <f t="shared" ref="AE7" si="14">IF(N7&gt;=1,1,0)</f>
        <v>0</v>
      </c>
      <c r="AF7" s="81">
        <f t="shared" ref="AF7" si="15">IF(O7&gt;=1,1,0)</f>
        <v>0</v>
      </c>
      <c r="AG7" s="81">
        <f t="shared" ref="AG7" si="16">IF(P7&gt;=1,1,0)</f>
        <v>0</v>
      </c>
      <c r="AH7" s="81">
        <f t="shared" ref="AH7" si="17">IF(Q7&gt;=1,1,0)</f>
        <v>0</v>
      </c>
    </row>
    <row r="8" spans="1:34" ht="41.1" customHeight="1" thickBot="1" x14ac:dyDescent="0.3">
      <c r="A8" s="160" t="str">
        <f>IF('Info + taal-langue'!$B$2="Nederlands",'NL+ FR'!$A$50,'NL+ FR'!$B$50)</f>
        <v>4. Verloop (turnover)</v>
      </c>
      <c r="B8" s="43" t="str">
        <f>IF('Info + taal-langue'!$B$2="Nederlands",'NL+ FR'!$A$27,'NL+ FR'!$B$27)</f>
        <v>Aantal nieuw aangeworven personen</v>
      </c>
      <c r="C8" s="34">
        <v>0</v>
      </c>
      <c r="D8" s="34">
        <v>0</v>
      </c>
      <c r="E8" s="34">
        <v>0</v>
      </c>
      <c r="F8" s="34">
        <v>0</v>
      </c>
      <c r="G8" s="34">
        <v>0</v>
      </c>
      <c r="H8" s="34">
        <v>0</v>
      </c>
      <c r="I8" s="34">
        <v>0</v>
      </c>
      <c r="J8" s="34">
        <v>0</v>
      </c>
      <c r="K8" s="34">
        <v>0</v>
      </c>
      <c r="L8" s="34">
        <v>0</v>
      </c>
      <c r="M8" s="34">
        <v>0</v>
      </c>
      <c r="N8" s="34">
        <v>0</v>
      </c>
      <c r="O8" s="34">
        <v>0</v>
      </c>
      <c r="P8" s="34">
        <v>0</v>
      </c>
      <c r="Q8" s="34">
        <v>0</v>
      </c>
      <c r="R8" s="158" t="str">
        <f>IF('Info + taal-langue'!$B$2="Nederlands",'NL+ FR'!$A$29,'NL+ FR'!$B$29)</f>
        <v>Het voorgaande jaar heeft een abnormaal verloop te zien gegeven</v>
      </c>
      <c r="S8" s="162" t="str">
        <f>IF('Info + taal-langue'!$B$2="Nederlands",'NL+ FR'!$A$112,'NL+ FR'!$B$112)</f>
        <v>Meer informatie</v>
      </c>
      <c r="T8" s="156">
        <v>0</v>
      </c>
      <c r="U8" s="156">
        <v>0</v>
      </c>
      <c r="V8" s="156">
        <v>0</v>
      </c>
      <c r="W8" s="156">
        <v>0</v>
      </c>
      <c r="X8" s="156">
        <v>0</v>
      </c>
      <c r="Y8" s="156">
        <v>0</v>
      </c>
      <c r="Z8" s="156">
        <v>0</v>
      </c>
      <c r="AA8" s="156">
        <v>0</v>
      </c>
      <c r="AB8" s="156">
        <v>0</v>
      </c>
      <c r="AC8" s="156">
        <v>0</v>
      </c>
      <c r="AD8" s="156">
        <v>0</v>
      </c>
      <c r="AE8" s="156">
        <v>0</v>
      </c>
      <c r="AF8" s="156">
        <v>0</v>
      </c>
      <c r="AG8" s="156">
        <v>0</v>
      </c>
      <c r="AH8" s="156">
        <v>0</v>
      </c>
    </row>
    <row r="9" spans="1:34" ht="39" customHeight="1" thickBot="1" x14ac:dyDescent="0.3">
      <c r="A9" s="161"/>
      <c r="B9" s="44" t="str">
        <f>IF('Info + taal-langue'!$B$2="Nederlands",'NL+ FR'!$A$28,'NL+ FR'!$B$28)</f>
        <v>Aantal personen dat de onderneming verlaten heeft</v>
      </c>
      <c r="C9" s="34">
        <v>0</v>
      </c>
      <c r="D9" s="34">
        <v>0</v>
      </c>
      <c r="E9" s="34">
        <v>0</v>
      </c>
      <c r="F9" s="34">
        <v>0</v>
      </c>
      <c r="G9" s="34">
        <v>0</v>
      </c>
      <c r="H9" s="34">
        <v>0</v>
      </c>
      <c r="I9" s="34">
        <v>0</v>
      </c>
      <c r="J9" s="34">
        <v>0</v>
      </c>
      <c r="K9" s="34">
        <v>0</v>
      </c>
      <c r="L9" s="34">
        <v>0</v>
      </c>
      <c r="M9" s="34">
        <v>0</v>
      </c>
      <c r="N9" s="34">
        <v>0</v>
      </c>
      <c r="O9" s="34">
        <v>0</v>
      </c>
      <c r="P9" s="34">
        <v>0</v>
      </c>
      <c r="Q9" s="34">
        <v>0</v>
      </c>
      <c r="R9" s="159"/>
      <c r="S9" s="163"/>
      <c r="T9" s="157"/>
      <c r="U9" s="157"/>
      <c r="V9" s="157"/>
      <c r="W9" s="157"/>
      <c r="X9" s="157"/>
      <c r="Y9" s="157"/>
      <c r="Z9" s="157"/>
      <c r="AA9" s="157"/>
      <c r="AB9" s="157"/>
      <c r="AC9" s="157"/>
      <c r="AD9" s="157"/>
      <c r="AE9" s="157"/>
      <c r="AF9" s="157"/>
      <c r="AG9" s="157"/>
      <c r="AH9" s="157"/>
    </row>
    <row r="10" spans="1:34" ht="75.95" customHeight="1" thickBot="1" x14ac:dyDescent="0.3">
      <c r="A10" s="45" t="str">
        <f>IF('Info + taal-langue'!$B$2="Nederlands",'NL+ FR'!$A$51,'NL+ FR'!$B$51)</f>
        <v>5. Interne personeelsmutaties</v>
      </c>
      <c r="B10" s="86" t="str">
        <f>IF('Info + taal-langue'!$B$2="Nederlands",'NL+ FR'!$A$30,'NL+ FR'!$B$30)</f>
        <v>Aantal interne mutaties op aanvraag van de betrokken werknemers</v>
      </c>
      <c r="C10" s="34">
        <v>0</v>
      </c>
      <c r="D10" s="34">
        <v>0</v>
      </c>
      <c r="E10" s="34">
        <v>0</v>
      </c>
      <c r="F10" s="34">
        <v>0</v>
      </c>
      <c r="G10" s="34">
        <v>0</v>
      </c>
      <c r="H10" s="34">
        <v>0</v>
      </c>
      <c r="I10" s="34">
        <v>0</v>
      </c>
      <c r="J10" s="34">
        <v>0</v>
      </c>
      <c r="K10" s="34">
        <v>0</v>
      </c>
      <c r="L10" s="34">
        <v>0</v>
      </c>
      <c r="M10" s="34">
        <v>0</v>
      </c>
      <c r="N10" s="34">
        <v>0</v>
      </c>
      <c r="O10" s="34">
        <v>0</v>
      </c>
      <c r="P10" s="34">
        <v>0</v>
      </c>
      <c r="Q10" s="34">
        <v>0</v>
      </c>
      <c r="R10" s="41" t="str">
        <f>IF('Info + taal-langue'!$B$2="Nederlands",'NL+ FR'!$A$31,'NL+ FR'!$B$31)</f>
        <v>Het aantal aangevraagde interne mutaties is het voorgaande jaar abnormaal hoog geweest, rekening houdend met het gevoerde personeelsbeleid inzake interne mobiliteit (op het vlak van de onderneming/van de werkeenheid)</v>
      </c>
      <c r="S10" s="68" t="str">
        <f>IF('Info + taal-langue'!$B$2="Nederlands",'NL+ FR'!$A$112,'NL+ FR'!$B$112)</f>
        <v>Meer informatie</v>
      </c>
      <c r="T10" s="35">
        <v>0</v>
      </c>
      <c r="U10" s="35">
        <v>0</v>
      </c>
      <c r="V10" s="35">
        <v>0</v>
      </c>
      <c r="W10" s="35">
        <v>0</v>
      </c>
      <c r="X10" s="35">
        <v>0</v>
      </c>
      <c r="Y10" s="35">
        <v>0</v>
      </c>
      <c r="Z10" s="35">
        <v>0</v>
      </c>
      <c r="AA10" s="35">
        <v>0</v>
      </c>
      <c r="AB10" s="35">
        <v>0</v>
      </c>
      <c r="AC10" s="35">
        <v>0</v>
      </c>
      <c r="AD10" s="35">
        <v>0</v>
      </c>
      <c r="AE10" s="35">
        <v>0</v>
      </c>
      <c r="AF10" s="35">
        <v>0</v>
      </c>
      <c r="AG10" s="35">
        <v>0</v>
      </c>
      <c r="AH10" s="35">
        <v>0</v>
      </c>
    </row>
    <row r="11" spans="1:34" ht="57.95" customHeight="1" thickBot="1" x14ac:dyDescent="0.3">
      <c r="A11" s="120" t="str">
        <f>IF('Info + taal-langue'!$B$2="Nederlands",'NL+ FR'!$A$52,'NL+ FR'!$B$52)</f>
        <v>6. Disciplinaire procedures n.a.v. disfunctioneren</v>
      </c>
      <c r="B11" s="86" t="str">
        <f>IF('Info + taal-langue'!$B$2="Nederlands",'NL+ FR'!$A$32,'NL+ FR'!$B$32)</f>
        <v>Aantal (interne) procedures opgestart binnen de onderneming naar aanleiding van het disfunctioneren van een werknemer</v>
      </c>
      <c r="C11" s="34">
        <v>0</v>
      </c>
      <c r="D11" s="34">
        <v>0</v>
      </c>
      <c r="E11" s="34">
        <v>0</v>
      </c>
      <c r="F11" s="34">
        <v>0</v>
      </c>
      <c r="G11" s="34">
        <v>0</v>
      </c>
      <c r="H11" s="34">
        <v>0</v>
      </c>
      <c r="I11" s="34">
        <v>0</v>
      </c>
      <c r="J11" s="34">
        <v>0</v>
      </c>
      <c r="K11" s="34">
        <v>0</v>
      </c>
      <c r="L11" s="34">
        <v>0</v>
      </c>
      <c r="M11" s="34">
        <v>0</v>
      </c>
      <c r="N11" s="34">
        <v>0</v>
      </c>
      <c r="O11" s="34">
        <v>0</v>
      </c>
      <c r="P11" s="34">
        <v>0</v>
      </c>
      <c r="Q11" s="34">
        <v>0</v>
      </c>
      <c r="R11" s="41" t="str">
        <f>IF('Info + taal-langue'!$B$2="Nederlands",'NL+ FR'!$A$33,'NL+ FR'!$B$33)</f>
        <v>Minstens één dergelijke procedure in de loop van het voorgaande jaar</v>
      </c>
      <c r="S11" s="68" t="str">
        <f>IF('Info + taal-langue'!$B$2="Nederlands",'NL+ FR'!$A$112,'NL+ FR'!$B$112)</f>
        <v>Meer informatie</v>
      </c>
      <c r="T11" s="42">
        <f>IF(C11&gt;=1,1,0)</f>
        <v>0</v>
      </c>
      <c r="U11" s="42">
        <f>IF(D11&gt;=1,1,0)</f>
        <v>0</v>
      </c>
      <c r="V11" s="42">
        <f t="shared" ref="V11:X15" si="18">IF(E11&gt;=1,1,0)</f>
        <v>0</v>
      </c>
      <c r="W11" s="42">
        <f t="shared" si="18"/>
        <v>0</v>
      </c>
      <c r="X11" s="42">
        <f t="shared" si="18"/>
        <v>0</v>
      </c>
      <c r="Y11" s="42">
        <f>IF(H11&gt;=1,1,0)</f>
        <v>0</v>
      </c>
      <c r="Z11" s="42">
        <f>IF(I11&gt;=1,1,0)</f>
        <v>0</v>
      </c>
      <c r="AA11" s="42">
        <f t="shared" ref="AA11:AA15" si="19">IF(J11&gt;=1,1,0)</f>
        <v>0</v>
      </c>
      <c r="AB11" s="42">
        <f t="shared" ref="AB11:AB15" si="20">IF(K11&gt;=1,1,0)</f>
        <v>0</v>
      </c>
      <c r="AC11" s="42">
        <f t="shared" ref="AC11:AC15" si="21">IF(L11&gt;=1,1,0)</f>
        <v>0</v>
      </c>
      <c r="AD11" s="42">
        <f>IF(M11&gt;=1,1,0)</f>
        <v>0</v>
      </c>
      <c r="AE11" s="42">
        <f>IF(N11&gt;=1,1,0)</f>
        <v>0</v>
      </c>
      <c r="AF11" s="42">
        <f t="shared" ref="AF11:AF15" si="22">IF(O11&gt;=1,1,0)</f>
        <v>0</v>
      </c>
      <c r="AG11" s="42">
        <f t="shared" ref="AG11:AG15" si="23">IF(P11&gt;=1,1,0)</f>
        <v>0</v>
      </c>
      <c r="AH11" s="42">
        <f t="shared" ref="AH11:AH12" si="24">IF(Q11&gt;=1,1,0)</f>
        <v>0</v>
      </c>
    </row>
    <row r="12" spans="1:34" ht="77.099999999999994" customHeight="1" thickBot="1" x14ac:dyDescent="0.3">
      <c r="A12" s="46" t="str">
        <f>IF('Info + taal-langue'!$B$2="Nederlands",'NL+ FR'!$A$53,'NL+ FR'!$B$53)</f>
        <v>7. Verzoeken tot een psychosociale interventie</v>
      </c>
      <c r="B12" s="47" t="str">
        <f>IF('Info + taal-langue'!$B$2="Nederlands",'NL+ FR'!$A$34,'NL+ FR'!$B$34)</f>
        <v>Het aantal formele en informele verzoeken tot een psychosociale interventie, gericht aan de vertrouwenspersoon of de 
interne/externe preventieadviseur psychosociale aspecten</v>
      </c>
      <c r="C12" s="34">
        <v>0</v>
      </c>
      <c r="D12" s="34">
        <v>0</v>
      </c>
      <c r="E12" s="34">
        <v>0</v>
      </c>
      <c r="F12" s="34">
        <v>0</v>
      </c>
      <c r="G12" s="34">
        <v>0</v>
      </c>
      <c r="H12" s="34">
        <v>0</v>
      </c>
      <c r="I12" s="34">
        <v>0</v>
      </c>
      <c r="J12" s="34">
        <v>0</v>
      </c>
      <c r="K12" s="34">
        <v>0</v>
      </c>
      <c r="L12" s="34">
        <v>0</v>
      </c>
      <c r="M12" s="34">
        <v>0</v>
      </c>
      <c r="N12" s="34">
        <v>0</v>
      </c>
      <c r="O12" s="34">
        <v>0</v>
      </c>
      <c r="P12" s="34">
        <v>0</v>
      </c>
      <c r="Q12" s="34">
        <v>0</v>
      </c>
      <c r="R12" s="40" t="str">
        <f>IF('Info + taal-langue'!$B$2="Nederlands",'NL+ FR'!$A$35,'NL+ FR'!$B$35)</f>
        <v>Minstens één dergelijke vraag tot interventie in de loop van het voorafgaande jaar</v>
      </c>
      <c r="S12" s="69" t="str">
        <f>IF('Info + taal-langue'!$B$2="Nederlands",'NL+ FR'!$A$112,'NL+ FR'!$B$112)</f>
        <v>Meer informatie</v>
      </c>
      <c r="T12" s="42">
        <f>IF(C12&gt;=1,1,0)</f>
        <v>0</v>
      </c>
      <c r="U12" s="42">
        <f>IF(D12&gt;=1,1,0)</f>
        <v>0</v>
      </c>
      <c r="V12" s="42">
        <f t="shared" si="18"/>
        <v>0</v>
      </c>
      <c r="W12" s="42">
        <f t="shared" si="18"/>
        <v>0</v>
      </c>
      <c r="X12" s="42">
        <f t="shared" si="18"/>
        <v>0</v>
      </c>
      <c r="Y12" s="42">
        <f>IF(H12&gt;=1,1,0)</f>
        <v>0</v>
      </c>
      <c r="Z12" s="42">
        <f>IF(I12&gt;=1,1,0)</f>
        <v>0</v>
      </c>
      <c r="AA12" s="42">
        <f t="shared" si="19"/>
        <v>0</v>
      </c>
      <c r="AB12" s="42">
        <f t="shared" si="20"/>
        <v>0</v>
      </c>
      <c r="AC12" s="42">
        <f t="shared" si="21"/>
        <v>0</v>
      </c>
      <c r="AD12" s="42">
        <f>IF(M12&gt;=1,1,0)</f>
        <v>0</v>
      </c>
      <c r="AE12" s="42">
        <f>IF(N12&gt;=1,1,0)</f>
        <v>0</v>
      </c>
      <c r="AF12" s="42">
        <f t="shared" si="22"/>
        <v>0</v>
      </c>
      <c r="AG12" s="42">
        <f t="shared" si="23"/>
        <v>0</v>
      </c>
      <c r="AH12" s="42">
        <f t="shared" si="24"/>
        <v>0</v>
      </c>
    </row>
    <row r="13" spans="1:34" ht="74.099999999999994" customHeight="1" thickBot="1" x14ac:dyDescent="0.3">
      <c r="A13" s="84" t="str">
        <f>IF('Info + taal-langue'!$B$2="Nederlands",'NL+ FR'!$A$54,'NL+ FR'!$B$54)</f>
        <v>8. (Pogingen tot) zelfdoding met een ondernemingsgebonden oorzaak</v>
      </c>
      <c r="B13" s="85" t="str">
        <f>IF('Info + taal-langue'!$B$2="Nederlands",'NL+ FR'!$A$36,'NL+ FR'!$B$36)</f>
        <v>Aantal zelfdodingen en pogingen tot zelfdoding op de werkplaats of buiten de werkplaats maar die door de collega’s of door de 
familie geweten worden aan de arbeidssituatie</v>
      </c>
      <c r="C13" s="34">
        <v>0</v>
      </c>
      <c r="D13" s="34">
        <v>0</v>
      </c>
      <c r="E13" s="34">
        <v>0</v>
      </c>
      <c r="F13" s="34">
        <v>0</v>
      </c>
      <c r="G13" s="34">
        <v>0</v>
      </c>
      <c r="H13" s="34">
        <v>0</v>
      </c>
      <c r="I13" s="34">
        <v>0</v>
      </c>
      <c r="J13" s="34">
        <v>0</v>
      </c>
      <c r="K13" s="34">
        <v>0</v>
      </c>
      <c r="L13" s="34">
        <v>0</v>
      </c>
      <c r="M13" s="34">
        <v>0</v>
      </c>
      <c r="N13" s="34">
        <v>0</v>
      </c>
      <c r="O13" s="34">
        <v>0</v>
      </c>
      <c r="P13" s="34">
        <v>0</v>
      </c>
      <c r="Q13" s="34">
        <v>0</v>
      </c>
      <c r="R13" s="84" t="str">
        <f>IF('Info + taal-langue'!$B$2="Nederlands",'NL+ FR'!$A$37,'NL+ FR'!$B$37)</f>
        <v>Het voorkomen van minstens één dergelijke (poging tot) zelfdoding in de loop van het voorgaande jaar</v>
      </c>
      <c r="S13" s="82" t="str">
        <f>IF('Info + taal-langue'!$B$2="Nederlands",'NL+ FR'!$A$112,'NL+ FR'!$B$112)</f>
        <v>Meer informatie</v>
      </c>
      <c r="T13" s="81">
        <f>IF(C13&gt;=1,1,0)</f>
        <v>0</v>
      </c>
      <c r="U13" s="81">
        <f t="shared" ref="U13:U15" si="25">IF(D13&gt;=1,1,0)</f>
        <v>0</v>
      </c>
      <c r="V13" s="81">
        <f t="shared" si="18"/>
        <v>0</v>
      </c>
      <c r="W13" s="81">
        <f t="shared" si="18"/>
        <v>0</v>
      </c>
      <c r="X13" s="81">
        <f t="shared" si="18"/>
        <v>0</v>
      </c>
      <c r="Y13" s="81">
        <f t="shared" ref="Y13:Z15" si="26">IF(H13&gt;=1,1,0)</f>
        <v>0</v>
      </c>
      <c r="Z13" s="81">
        <f t="shared" si="26"/>
        <v>0</v>
      </c>
      <c r="AA13" s="81">
        <f t="shared" si="19"/>
        <v>0</v>
      </c>
      <c r="AB13" s="81">
        <f t="shared" si="20"/>
        <v>0</v>
      </c>
      <c r="AC13" s="81">
        <f t="shared" si="21"/>
        <v>0</v>
      </c>
      <c r="AD13" s="81">
        <f t="shared" ref="AD13:AE15" si="27">IF(M13&gt;=1,1,0)</f>
        <v>0</v>
      </c>
      <c r="AE13" s="81">
        <f t="shared" si="27"/>
        <v>0</v>
      </c>
      <c r="AF13" s="81">
        <f t="shared" si="22"/>
        <v>0</v>
      </c>
      <c r="AG13" s="81">
        <f t="shared" si="23"/>
        <v>0</v>
      </c>
      <c r="AH13" s="81">
        <f>IF(Q13&gt;=1,1,0)</f>
        <v>0</v>
      </c>
    </row>
    <row r="14" spans="1:34" ht="56.1" customHeight="1" thickBot="1" x14ac:dyDescent="0.3">
      <c r="A14" s="121" t="str">
        <f>IF('Info + taal-langue'!$B$2="Nederlands",'NL+ FR'!$A$55,'NL+ FR'!$B$55)</f>
        <v>9. Stakingen, collectieve werkonderbrekingen en vergelijkbare acties</v>
      </c>
      <c r="B14" s="85" t="str">
        <f>IF('Info + taal-langue'!$B$2="Nederlands",'NL+ FR'!$A$38,'NL+ FR'!$B$38)</f>
        <v>Aantal stakingen en gemeenschappelijke werkonderbrekingen in het kader van een ondernemingsgebonden problematiek</v>
      </c>
      <c r="C14" s="34">
        <v>0</v>
      </c>
      <c r="D14" s="34">
        <v>0</v>
      </c>
      <c r="E14" s="34">
        <v>0</v>
      </c>
      <c r="F14" s="34">
        <v>0</v>
      </c>
      <c r="G14" s="34">
        <v>0</v>
      </c>
      <c r="H14" s="34">
        <v>0</v>
      </c>
      <c r="I14" s="34">
        <v>0</v>
      </c>
      <c r="J14" s="34">
        <v>0</v>
      </c>
      <c r="K14" s="34">
        <v>0</v>
      </c>
      <c r="L14" s="34">
        <v>0</v>
      </c>
      <c r="M14" s="34">
        <v>0</v>
      </c>
      <c r="N14" s="34">
        <v>0</v>
      </c>
      <c r="O14" s="34">
        <v>0</v>
      </c>
      <c r="P14" s="34">
        <v>0</v>
      </c>
      <c r="Q14" s="34">
        <v>0</v>
      </c>
      <c r="R14" s="84" t="str">
        <f>IF('Info + taal-langue'!$B$2="Nederlands",'NL+ FR'!$A$39,'NL+ FR'!$B$39)</f>
        <v>Het voorkomen van minstens één dergelijke gemeenschappelijke actie in de loop van het voorgaande jaar</v>
      </c>
      <c r="S14" s="82" t="str">
        <f>IF('Info + taal-langue'!$B$2="Nederlands",'NL+ FR'!$A$112,'NL+ FR'!$B$112)</f>
        <v>Meer informatie</v>
      </c>
      <c r="T14" s="81">
        <f>IF(C14&gt;=1,1,0)</f>
        <v>0</v>
      </c>
      <c r="U14" s="81">
        <f t="shared" si="25"/>
        <v>0</v>
      </c>
      <c r="V14" s="81">
        <f t="shared" si="18"/>
        <v>0</v>
      </c>
      <c r="W14" s="81">
        <f t="shared" si="18"/>
        <v>0</v>
      </c>
      <c r="X14" s="81">
        <f t="shared" si="18"/>
        <v>0</v>
      </c>
      <c r="Y14" s="81">
        <f t="shared" si="26"/>
        <v>0</v>
      </c>
      <c r="Z14" s="81">
        <f t="shared" si="26"/>
        <v>0</v>
      </c>
      <c r="AA14" s="81">
        <f t="shared" si="19"/>
        <v>0</v>
      </c>
      <c r="AB14" s="81">
        <f t="shared" si="20"/>
        <v>0</v>
      </c>
      <c r="AC14" s="81">
        <f t="shared" si="21"/>
        <v>0</v>
      </c>
      <c r="AD14" s="81">
        <f t="shared" si="27"/>
        <v>0</v>
      </c>
      <c r="AE14" s="81">
        <f t="shared" si="27"/>
        <v>0</v>
      </c>
      <c r="AF14" s="81">
        <f t="shared" si="22"/>
        <v>0</v>
      </c>
      <c r="AG14" s="81">
        <f t="shared" si="23"/>
        <v>0</v>
      </c>
      <c r="AH14" s="81">
        <f>IF(Q14&gt;=1,1,0)</f>
        <v>0</v>
      </c>
    </row>
    <row r="15" spans="1:34" ht="66.95" customHeight="1" thickBot="1" x14ac:dyDescent="0.3">
      <c r="A15" s="83" t="str">
        <f>IF('Info + taal-langue'!$B$2="Nederlands",'NL+ FR'!$A$56,'NL+ FR'!$B$56)</f>
        <v>10. Mogelijks schokkende gebeurtenissen voorgevallen op de arbeidsplaats</v>
      </c>
      <c r="B15" s="85" t="str">
        <f>IF('Info + taal-langue'!$B$2="Nederlands",'NL+ FR'!$A$40,'NL+ FR'!$B$40)</f>
        <v>Aantal mogelijks schokkende gebeurtenissen op de arbeidsplaats waarbij één of meerdere werknemers betrokken waren</v>
      </c>
      <c r="C15" s="34">
        <v>0</v>
      </c>
      <c r="D15" s="34">
        <v>0</v>
      </c>
      <c r="E15" s="34">
        <v>0</v>
      </c>
      <c r="F15" s="34">
        <v>0</v>
      </c>
      <c r="G15" s="34">
        <v>0</v>
      </c>
      <c r="H15" s="34">
        <v>0</v>
      </c>
      <c r="I15" s="34">
        <v>0</v>
      </c>
      <c r="J15" s="34">
        <v>0</v>
      </c>
      <c r="K15" s="34">
        <v>0</v>
      </c>
      <c r="L15" s="34">
        <v>0</v>
      </c>
      <c r="M15" s="34">
        <v>0</v>
      </c>
      <c r="N15" s="34">
        <v>0</v>
      </c>
      <c r="O15" s="34">
        <v>0</v>
      </c>
      <c r="P15" s="34">
        <v>0</v>
      </c>
      <c r="Q15" s="34">
        <v>0</v>
      </c>
      <c r="R15" s="84" t="str">
        <f>IF('Info + taal-langue'!$B$2="Nederlands",'NL+ FR'!$A$41,'NL+ FR'!$B$41)</f>
        <v>Het voorkomen van minstens één dergelijke gebeurtenis in de loop van het voorgaande jaar</v>
      </c>
      <c r="S15" s="82" t="str">
        <f>IF('Info + taal-langue'!$B$2="Nederlands",'NL+ FR'!$A$112,'NL+ FR'!$B$112)</f>
        <v>Meer informatie</v>
      </c>
      <c r="T15" s="81">
        <f>IF(C15&gt;=1,1,0)</f>
        <v>0</v>
      </c>
      <c r="U15" s="81">
        <f t="shared" si="25"/>
        <v>0</v>
      </c>
      <c r="V15" s="81">
        <f t="shared" si="18"/>
        <v>0</v>
      </c>
      <c r="W15" s="81">
        <f t="shared" si="18"/>
        <v>0</v>
      </c>
      <c r="X15" s="81">
        <f t="shared" si="18"/>
        <v>0</v>
      </c>
      <c r="Y15" s="81">
        <f t="shared" si="26"/>
        <v>0</v>
      </c>
      <c r="Z15" s="81">
        <f t="shared" si="26"/>
        <v>0</v>
      </c>
      <c r="AA15" s="81">
        <f t="shared" si="19"/>
        <v>0</v>
      </c>
      <c r="AB15" s="81">
        <f t="shared" si="20"/>
        <v>0</v>
      </c>
      <c r="AC15" s="81">
        <f t="shared" si="21"/>
        <v>0</v>
      </c>
      <c r="AD15" s="81">
        <f t="shared" si="27"/>
        <v>0</v>
      </c>
      <c r="AE15" s="81">
        <f t="shared" si="27"/>
        <v>0</v>
      </c>
      <c r="AF15" s="81">
        <f t="shared" si="22"/>
        <v>0</v>
      </c>
      <c r="AG15" s="81">
        <f t="shared" si="23"/>
        <v>0</v>
      </c>
      <c r="AH15" s="81">
        <f t="shared" ref="AH15" si="28">IF(Q15&gt;=1,1,0)</f>
        <v>0</v>
      </c>
    </row>
    <row r="16" spans="1:34" ht="51.95" customHeight="1" thickBot="1" x14ac:dyDescent="0.3">
      <c r="A16" s="122" t="str">
        <f>IF('Info + taal-langue'!$B$2="Nederlands",'NL+ FR'!$A$57,'NL+ FR'!$B$57)</f>
        <v>11. Functioneringsproblemen ten gevolge van middelengebruik</v>
      </c>
      <c r="B16" s="47" t="str">
        <f>IF('Info + taal-langue'!$B$2="Nederlands",'NL+ FR'!$A$42,'NL+ FR'!$B$42)</f>
        <v>Aantal incidenten op de arbeidsplaats die verband houden met het gebruik van alcohol, medicatie of andere drugs</v>
      </c>
      <c r="C16" s="34">
        <v>0</v>
      </c>
      <c r="D16" s="34">
        <v>0</v>
      </c>
      <c r="E16" s="34">
        <v>0</v>
      </c>
      <c r="F16" s="34">
        <v>0</v>
      </c>
      <c r="G16" s="34">
        <v>0</v>
      </c>
      <c r="H16" s="34">
        <v>0</v>
      </c>
      <c r="I16" s="34">
        <v>0</v>
      </c>
      <c r="J16" s="34">
        <v>0</v>
      </c>
      <c r="K16" s="34">
        <v>0</v>
      </c>
      <c r="L16" s="34">
        <v>0</v>
      </c>
      <c r="M16" s="34">
        <v>0</v>
      </c>
      <c r="N16" s="34">
        <v>0</v>
      </c>
      <c r="O16" s="34">
        <v>0</v>
      </c>
      <c r="P16" s="34">
        <v>0</v>
      </c>
      <c r="Q16" s="34">
        <v>0</v>
      </c>
      <c r="R16" s="47" t="str">
        <f>IF('Info + taal-langue'!$B$2="Nederlands",'NL+ FR'!$A$43,'NL+ FR'!$B$43)</f>
        <v>Het voorkomen van minstens één incident als gevolg van middelengebruik in de loop van het voorgaande jaar</v>
      </c>
      <c r="S16" s="69" t="str">
        <f>IF('Info + taal-langue'!$B$2="Nederlands",'NL+ FR'!$A$112,'NL+ FR'!$B$112)</f>
        <v>Meer informatie</v>
      </c>
      <c r="T16" s="90">
        <f>IF(C16&gt;=1,1,0)</f>
        <v>0</v>
      </c>
      <c r="U16" s="81">
        <f t="shared" ref="U16:X16" si="29">IF(D16&gt;=1,1,0)</f>
        <v>0</v>
      </c>
      <c r="V16" s="81">
        <f t="shared" si="29"/>
        <v>0</v>
      </c>
      <c r="W16" s="81">
        <f t="shared" si="29"/>
        <v>0</v>
      </c>
      <c r="X16" s="81">
        <f t="shared" si="29"/>
        <v>0</v>
      </c>
      <c r="Y16" s="81">
        <f>IF(H16&gt;=1,1,0)</f>
        <v>0</v>
      </c>
      <c r="Z16" s="81">
        <f t="shared" ref="Z16" si="30">IF(I16&gt;=1,1,0)</f>
        <v>0</v>
      </c>
      <c r="AA16" s="81">
        <f t="shared" ref="AA16" si="31">IF(J16&gt;=1,1,0)</f>
        <v>0</v>
      </c>
      <c r="AB16" s="81">
        <f t="shared" ref="AB16" si="32">IF(K16&gt;=1,1,0)</f>
        <v>0</v>
      </c>
      <c r="AC16" s="81">
        <f t="shared" ref="AC16" si="33">IF(L16&gt;=1,1,0)</f>
        <v>0</v>
      </c>
      <c r="AD16" s="81">
        <f>IF(M16&gt;=1,1,0)</f>
        <v>0</v>
      </c>
      <c r="AE16" s="81">
        <f t="shared" ref="AE16" si="34">IF(N16&gt;=1,1,0)</f>
        <v>0</v>
      </c>
      <c r="AF16" s="81">
        <f t="shared" ref="AF16" si="35">IF(O16&gt;=1,1,0)</f>
        <v>0</v>
      </c>
      <c r="AG16" s="81">
        <f t="shared" ref="AG16" si="36">IF(P16&gt;=1,1,0)</f>
        <v>0</v>
      </c>
      <c r="AH16" s="81">
        <f t="shared" ref="AH16" si="37">IF(Q16&gt;=1,1,0)</f>
        <v>0</v>
      </c>
    </row>
    <row r="17" spans="1:34" ht="81" customHeight="1" thickBot="1" x14ac:dyDescent="0.3">
      <c r="A17" s="45" t="str">
        <f>IF('Info + taal-langue'!$B$2="Nederlands",'NL+ FR'!$A$58,'NL+ FR'!$B$58)</f>
        <v>12. Structuurveranderingen binnen de onderneming</v>
      </c>
      <c r="B17" s="86" t="str">
        <f>IF('Info + taal-langue'!$B$2="Nederlands",'NL+ FR'!$A$44,'NL+ FR'!$B$44)</f>
        <v>Belangrijke wijzigingen in de organisatie van de onderneming (herstructurering, fusie, overname, collectief ontslag, grootschalige wijziging van de werkorganisatie, …)</v>
      </c>
      <c r="C17" s="34">
        <v>0</v>
      </c>
      <c r="D17" s="34">
        <v>0</v>
      </c>
      <c r="E17" s="34">
        <v>0</v>
      </c>
      <c r="F17" s="34">
        <v>0</v>
      </c>
      <c r="G17" s="34">
        <v>0</v>
      </c>
      <c r="H17" s="34">
        <v>0</v>
      </c>
      <c r="I17" s="34">
        <v>0</v>
      </c>
      <c r="J17" s="34">
        <v>0</v>
      </c>
      <c r="K17" s="34">
        <v>0</v>
      </c>
      <c r="L17" s="34">
        <v>0</v>
      </c>
      <c r="M17" s="34">
        <v>0</v>
      </c>
      <c r="N17" s="34">
        <v>0</v>
      </c>
      <c r="O17" s="34">
        <v>0</v>
      </c>
      <c r="P17" s="34">
        <v>0</v>
      </c>
      <c r="Q17" s="34">
        <v>0</v>
      </c>
      <c r="R17" s="41" t="str">
        <f>IF('Info + taal-langue'!$B$2="Nederlands",'NL+ FR'!$A$45,'NL+ FR'!$B$45)</f>
        <v>Het voorkomen van minstens één belangrijke structuurverandering in de loop van het voorgaande jaar</v>
      </c>
      <c r="S17" s="68" t="str">
        <f>IF('Info + taal-langue'!$B$2="Nederlands",'NL+ FR'!$A$112,'NL+ FR'!$B$112)</f>
        <v>Meer informatie</v>
      </c>
      <c r="T17" s="42">
        <f>IF(C17&gt;=1,1,0)</f>
        <v>0</v>
      </c>
      <c r="U17" s="42">
        <f t="shared" ref="U17:X17" si="38">IF(D17&gt;=1,1,0)</f>
        <v>0</v>
      </c>
      <c r="V17" s="42">
        <f t="shared" si="38"/>
        <v>0</v>
      </c>
      <c r="W17" s="42">
        <f t="shared" si="38"/>
        <v>0</v>
      </c>
      <c r="X17" s="42">
        <f t="shared" si="38"/>
        <v>0</v>
      </c>
      <c r="Y17" s="42">
        <f>IF(H17&gt;=1,1,0)</f>
        <v>0</v>
      </c>
      <c r="Z17" s="42">
        <f t="shared" ref="Z17" si="39">IF(I17&gt;=1,1,0)</f>
        <v>0</v>
      </c>
      <c r="AA17" s="42">
        <f t="shared" ref="AA17" si="40">IF(J17&gt;=1,1,0)</f>
        <v>0</v>
      </c>
      <c r="AB17" s="42">
        <f t="shared" ref="AB17" si="41">IF(K17&gt;=1,1,0)</f>
        <v>0</v>
      </c>
      <c r="AC17" s="42">
        <f t="shared" ref="AC17" si="42">IF(L17&gt;=1,1,0)</f>
        <v>0</v>
      </c>
      <c r="AD17" s="42">
        <f>IF(M17&gt;=1,1,0)</f>
        <v>0</v>
      </c>
      <c r="AE17" s="42">
        <f t="shared" ref="AE17" si="43">IF(N17&gt;=1,1,0)</f>
        <v>0</v>
      </c>
      <c r="AF17" s="42">
        <f t="shared" ref="AF17" si="44">IF(O17&gt;=1,1,0)</f>
        <v>0</v>
      </c>
      <c r="AG17" s="42">
        <f t="shared" ref="AG17" si="45">IF(P17&gt;=1,1,0)</f>
        <v>0</v>
      </c>
      <c r="AH17" s="42">
        <f t="shared" ref="AH17" si="46">IF(Q17&gt;=1,1,0)</f>
        <v>0</v>
      </c>
    </row>
  </sheetData>
  <mergeCells count="22">
    <mergeCell ref="AH8:AH9"/>
    <mergeCell ref="AC8:AC9"/>
    <mergeCell ref="AD8:AD9"/>
    <mergeCell ref="AE8:AE9"/>
    <mergeCell ref="AF8:AF9"/>
    <mergeCell ref="AG8:AG9"/>
    <mergeCell ref="R2:R3"/>
    <mergeCell ref="A2:A3"/>
    <mergeCell ref="B2:Q3"/>
    <mergeCell ref="X8:X9"/>
    <mergeCell ref="R8:R9"/>
    <mergeCell ref="A8:A9"/>
    <mergeCell ref="S8:S9"/>
    <mergeCell ref="T8:T9"/>
    <mergeCell ref="U8:U9"/>
    <mergeCell ref="V8:V9"/>
    <mergeCell ref="W8:W9"/>
    <mergeCell ref="T2:AH3"/>
    <mergeCell ref="Y8:Y9"/>
    <mergeCell ref="Z8:Z9"/>
    <mergeCell ref="AA8:AA9"/>
    <mergeCell ref="AB8:AB9"/>
  </mergeCells>
  <phoneticPr fontId="18" type="noConversion"/>
  <hyperlinks>
    <hyperlink ref="S5" location="Interpretation!A2" display="Interpretation!A2"/>
    <hyperlink ref="S6" location="Interpretation!A4" display="Interpretation!A4"/>
    <hyperlink ref="S7" location="Interpretation!A5" display="Interpretation!A5"/>
    <hyperlink ref="S8" location="Interpretation!A6" display="Interpretation!A6"/>
    <hyperlink ref="S9" location="Interpretation!A6" display="Interpretation!A6"/>
    <hyperlink ref="S10" location="Interpretation!A9" display="Interpretation!A9"/>
    <hyperlink ref="S11" location="Interpretation!A10" display="Interpretation!A10"/>
    <hyperlink ref="S12" location="Interpretation!A11" display="Interpretation!A11"/>
    <hyperlink ref="S13" location="Interpretation!A12" display="Interpretation!A12"/>
    <hyperlink ref="S14" location="Interpretation!A13" display="Interpretation!A13"/>
    <hyperlink ref="S15" location="Interpretation!A14" display="Interpretation!A14"/>
    <hyperlink ref="S16" location="Interpretation!A15" display="Interpretation!A15"/>
    <hyperlink ref="S17" location="Interpretation!A16" display="Interpretation!A16"/>
  </hyperlinks>
  <printOptions gridLines="1"/>
  <pageMargins left="0.70866141732283472" right="0.70866141732283472" top="0.74803149606299213" bottom="0.74803149606299213" header="0.31496062992125984" footer="0.31496062992125984"/>
  <pageSetup paperSize="8" scale="81" fitToHeight="0" orientation="landscape" r:id="rId1"/>
  <headerFooter>
    <oddFooter xml:space="preserve">&amp;L&amp;P&amp;C&amp;D&amp;R&amp;F: &amp;A    </oddFooter>
  </headerFooter>
  <ignoredErrors>
    <ignoredError sqref="S5:S6 S7 S8 S10:S13 S14 S15 S16 S17 T4:AH4 C4:Q4" unlockedFormula="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59999389629810485"/>
    <pageSetUpPr fitToPage="1"/>
  </sheetPr>
  <dimension ref="A1:I28"/>
  <sheetViews>
    <sheetView showGridLines="0" tabSelected="1" zoomScale="70" zoomScaleNormal="70" workbookViewId="0">
      <pane xSplit="1" topLeftCell="B1" activePane="topRight" state="frozen"/>
      <selection pane="topRight" activeCell="F11" sqref="F11"/>
    </sheetView>
  </sheetViews>
  <sheetFormatPr defaultColWidth="8.85546875" defaultRowHeight="14.25" x14ac:dyDescent="0.2"/>
  <cols>
    <col min="1" max="1" width="26.28515625" style="128" customWidth="1"/>
    <col min="2" max="2" width="41.140625" style="128" customWidth="1"/>
    <col min="3" max="4" width="49.7109375" style="128" customWidth="1"/>
    <col min="5" max="5" width="30.7109375" style="128" customWidth="1"/>
    <col min="6" max="6" width="12.85546875" style="131" customWidth="1"/>
    <col min="7" max="7" width="45" style="131" customWidth="1"/>
    <col min="8" max="8" width="41" style="12" hidden="1" customWidth="1"/>
    <col min="9" max="16384" width="8.85546875" style="12"/>
  </cols>
  <sheetData>
    <row r="1" spans="1:9" ht="27.95" customHeight="1" thickBot="1" x14ac:dyDescent="0.25">
      <c r="A1" s="91" t="str">
        <f>IF('Info + taal-langue'!$B$2="Nederlands",'NL+ FR'!$A$5,'NL+ FR'!$B$5)</f>
        <v>Knipperlicht</v>
      </c>
      <c r="B1" s="91" t="str">
        <f>IF('Info + taal-langue'!B2="Nederlands",'NL+ FR'!A6,'NL+ FR'!B6)</f>
        <v>Aantallen</v>
      </c>
      <c r="C1" s="91" t="str">
        <f>IF('Info + taal-langue'!$B$2="Nederlands",'NL+ FR'!$A$7,'NL+ FR'!$B$7)</f>
        <v>Criterium</v>
      </c>
      <c r="D1" s="88" t="str">
        <f>IF('Info + taal-langue'!$B$2="Nederlands",'NL+ FR'!$A$141,'NL+ FR'!$B$141)</f>
        <v>Aanpassing criterium</v>
      </c>
      <c r="E1" s="57"/>
      <c r="F1" s="130" t="str">
        <f>IF('Info + taal-langue'!$B$2="Nederlands",'NL+ FR'!$A$8,'NL+ FR'!$B$8)</f>
        <v>NEE=0 JA=1</v>
      </c>
      <c r="G1" s="87" t="str">
        <f>IF('Info + taal-langue'!$B$2="Nederlands",'NL+ FR'!$A$62,'NL+ FR'!$B$62)</f>
        <v>Bespreking thema</v>
      </c>
    </row>
    <row r="2" spans="1:9" ht="32.1" customHeight="1" thickBot="1" x14ac:dyDescent="0.25">
      <c r="A2" s="8" t="str">
        <f>IF('Info + taal-langue'!$B$2="Nederlands",'NL+ FR'!$A$47,'NL+ FR'!$B$47)</f>
        <v>1. Ernstige arbeidsongevallen</v>
      </c>
      <c r="B2" s="8" t="str">
        <f>IF('Info + taal-langue'!$B$2="Nederlands",'NL+ FR'!$A$21,'NL+ FR'!$B$21)</f>
        <v>Aantal arbeidsongevallen die beschouwd worden als ernstig</v>
      </c>
      <c r="C2" s="8" t="str">
        <f>IF('Info + taal-langue'!$B$2="Nederlands",'NL+ FR'!$A$22,'NL+ FR'!$B$22)</f>
        <v>Het voorkomen van minstens één ernstig arbeidsongeval in de loop van het voorgaande jaar</v>
      </c>
      <c r="D2" s="141" t="str">
        <f>IF('Info + taal-langue'!$B$2="Nederlands",'NL+ FR'!$A$63,'NL+ FR'!$B$63)</f>
        <v>1. ERNSTIGE ARBEIDSONGEVALLEN</v>
      </c>
      <c r="E2" s="70" t="str">
        <f>IF('Info + taal-langue'!$B$2="Nederlands",'NL+ FR'!$A$112,'NL+ FR'!$B$112)</f>
        <v>Meer informatie</v>
      </c>
      <c r="F2" s="146">
        <f>'Data collection'!T5</f>
        <v>0</v>
      </c>
      <c r="G2" s="141" t="str">
        <f>IF('Info + taal-langue'!$B$2="Nederlands",'NL+ FR'!$A$63,'NL+ FR'!$B$63)</f>
        <v>1. ERNSTIGE ARBEIDSONGEVALLEN</v>
      </c>
      <c r="H2" s="50" t="str">
        <f>IF('Info + taal-langue'!$B$2="Nederlands",'NL+ FR'!$A$103,'NL+ FR'!$B$103)</f>
        <v>Meer informatie over dit knipperlicht</v>
      </c>
    </row>
    <row r="3" spans="1:9" ht="66.95" customHeight="1" x14ac:dyDescent="0.2">
      <c r="A3" s="164" t="str">
        <f>IF('Info + taal-langue'!$B$2="Nederlands",'NL+ FR'!$A$48,'NL+ FR'!$B$48)</f>
        <v>2. Afwezigheden van lange duur wegens ziekte</v>
      </c>
      <c r="B3" s="164" t="str">
        <f>IF('Info + taal-langue'!$B$2="Nederlands",'NL+ FR'!$A$23,'NL+ FR'!$B$23)</f>
        <v>Aantal werknemers die wegens ziekte afwezig geweest zijn gedurende een lange periode (meer dan 30 kalenderdagen)</v>
      </c>
      <c r="C3" s="164" t="str">
        <f>IF('Info + taal-langue'!$B$2="Nederlands",'NL+ FR'!$A$24,'NL+ FR'!$B$24)</f>
        <v>Het voorkomen van minstens één ziektegeval van lange duur in de loop van het voorgaande jaar</v>
      </c>
      <c r="D3" s="168" t="str">
        <f>IF('Info + taal-langue'!$B$2="Nederlands",'NL+ FR'!$A$64,'NL+ FR'!$B$64)</f>
        <v>2. LANGDURIGE AFWEZIGHEDEN</v>
      </c>
      <c r="E3" s="162" t="str">
        <f>IF('Info + taal-langue'!$B$2="Nederlands",'NL+ FR'!$A$112,'NL+ FR'!$B$112)</f>
        <v>Meer informatie</v>
      </c>
      <c r="F3" s="166">
        <f>'Data collection'!T6</f>
        <v>0</v>
      </c>
      <c r="G3" s="168" t="str">
        <f>IF('Info + taal-langue'!$B$2="Nederlands",'NL+ FR'!$A$64,'NL+ FR'!$B$64)</f>
        <v>2. LANGDURIGE AFWEZIGHEDEN</v>
      </c>
      <c r="H3" s="170" t="str">
        <f>IF('Info + taal-langue'!$B$2="Nederlands",'NL+ FR'!$A$103,'NL+ FR'!$B$103)</f>
        <v>Meer informatie over dit knipperlicht</v>
      </c>
    </row>
    <row r="4" spans="1:9" ht="15" thickBot="1" x14ac:dyDescent="0.25">
      <c r="A4" s="165"/>
      <c r="B4" s="165"/>
      <c r="C4" s="165"/>
      <c r="D4" s="169"/>
      <c r="E4" s="163"/>
      <c r="F4" s="167"/>
      <c r="G4" s="169"/>
      <c r="H4" s="170"/>
    </row>
    <row r="5" spans="1:9" ht="65.099999999999994" customHeight="1" x14ac:dyDescent="0.2">
      <c r="A5" s="164" t="str">
        <f>IF('Info + taal-langue'!$B$2="Nederlands",'NL+ FR'!$A$49,'NL+ FR'!$B$49)</f>
        <v>3. Herhaalde kortdurende afwezigheden wegens ziekte</v>
      </c>
      <c r="B5" s="164" t="str">
        <f>IF('Info + taal-langue'!$B$2="Nederlands",'NL+ FR'!$A$25,'NL+ FR'!$B$25)</f>
        <v>Aantal werknemers dat meerdere malen (meer dan drie keer) afwezig is geweest voor kortere perioden (minder dan 30 dagen)</v>
      </c>
      <c r="C5" s="164" t="str">
        <f>IF('Info + taal-langue'!$B$2="Nederlands",'NL+ FR'!$A$26,'NL+ FR'!$B$26)</f>
        <v>Het voorkomen van dergelijk patroon van afwezigheden van korte duur (meer dan 3 keer) in de loop van het voorgaande jaar</v>
      </c>
      <c r="D5" s="168" t="str">
        <f>IF('Info + taal-langue'!$B$2="Nederlands",'NL+ FR'!$A$65,'NL+ FR'!$B$65)</f>
        <v>3. HERHAALDE KORTDURENDE AFWEZIGHEDEN</v>
      </c>
      <c r="E5" s="162" t="str">
        <f>IF('Info + taal-langue'!$B$2="Nederlands",'NL+ FR'!$A$112,'NL+ FR'!$B$112)</f>
        <v>Meer informatie</v>
      </c>
      <c r="F5" s="166">
        <f>'Data collection'!T7</f>
        <v>0</v>
      </c>
      <c r="G5" s="168" t="str">
        <f>IF('Info + taal-langue'!$B$2="Nederlands",'NL+ FR'!$A$65,'NL+ FR'!$B$65)</f>
        <v>3. HERHAALDE KORTDURENDE AFWEZIGHEDEN</v>
      </c>
      <c r="I5" s="131"/>
    </row>
    <row r="6" spans="1:9" ht="15" thickBot="1" x14ac:dyDescent="0.25">
      <c r="A6" s="165"/>
      <c r="B6" s="165"/>
      <c r="C6" s="165"/>
      <c r="D6" s="169"/>
      <c r="E6" s="163"/>
      <c r="F6" s="167"/>
      <c r="G6" s="169"/>
    </row>
    <row r="7" spans="1:9" ht="23.1" customHeight="1" thickBot="1" x14ac:dyDescent="0.25">
      <c r="A7" s="164" t="str">
        <f>IF('Info + taal-langue'!$B$2="Nederlands",'NL+ FR'!$A$50,'NL+ FR'!$B$50)</f>
        <v>4. Verloop (turnover)</v>
      </c>
      <c r="B7" s="15" t="str">
        <f>IF('Info + taal-langue'!$B$2="Nederlands",'NL+ FR'!$A$27,'NL+ FR'!$B$27)</f>
        <v>Aantal nieuw aangeworven personen</v>
      </c>
      <c r="C7" s="164" t="str">
        <f>IF('Info + taal-langue'!$B$2="Nederlands",'NL+ FR'!$A$29,'NL+ FR'!$B$29)</f>
        <v>Het voorgaande jaar heeft een abnormaal verloop te zien gegeven</v>
      </c>
      <c r="D7" s="168" t="str">
        <f>IF('Info + taal-langue'!$B$2="Nederlands",'NL+ FR'!$A$66,'NL+ FR'!$B$66)</f>
        <v>4. VERLOOP</v>
      </c>
      <c r="E7" s="162" t="str">
        <f>IF('Info + taal-langue'!$B$2="Nederlands",'NL+ FR'!$A$112,'NL+ FR'!$B$112)</f>
        <v>Meer informatie</v>
      </c>
      <c r="F7" s="166">
        <f>'Data collection'!T8</f>
        <v>0</v>
      </c>
      <c r="G7" s="168" t="str">
        <f>IF('Info + taal-langue'!$B$2="Nederlands",'NL+ FR'!$A$66,'NL+ FR'!$B$66)</f>
        <v>4. VERLOOP</v>
      </c>
    </row>
    <row r="8" spans="1:9" ht="27.95" customHeight="1" thickBot="1" x14ac:dyDescent="0.25">
      <c r="A8" s="165"/>
      <c r="B8" s="13" t="str">
        <f>IF('Info + taal-langue'!$B$2="Nederlands",'NL+ FR'!$A$28,'NL+ FR'!$B$28)</f>
        <v>Aantal personen dat de onderneming verlaten heeft</v>
      </c>
      <c r="C8" s="165"/>
      <c r="D8" s="169"/>
      <c r="E8" s="163"/>
      <c r="F8" s="167"/>
      <c r="G8" s="169"/>
    </row>
    <row r="9" spans="1:9" ht="71.099999999999994" customHeight="1" thickBot="1" x14ac:dyDescent="0.25">
      <c r="A9" s="8" t="str">
        <f>IF('Info + taal-langue'!$B$2="Nederlands",'NL+ FR'!$A$51,'NL+ FR'!$B$51)</f>
        <v>5. Interne personeelsmutaties</v>
      </c>
      <c r="B9" s="129" t="str">
        <f>IF('Info + taal-langue'!$B$2="Nederlands",'NL+ FR'!$A$30,'NL+ FR'!$B$30)</f>
        <v>Aantal interne mutaties op aanvraag van de betrokken werknemers</v>
      </c>
      <c r="C9" s="8" t="str">
        <f>IF('Info + taal-langue'!$B$2="Nederlands",'NL+ FR'!$A$31,'NL+ FR'!$B$31)</f>
        <v>Het aantal aangevraagde interne mutaties is het voorgaande jaar abnormaal hoog geweest, rekening houdend met het gevoerde personeelsbeleid inzake interne mobiliteit (op het vlak van de onderneming/van de werkeenheid)</v>
      </c>
      <c r="D9" s="141" t="str">
        <f>IF('Info + taal-langue'!$B$2="Nederlands",'NL+ FR'!$A$67,'NL+ FR'!$B$67)</f>
        <v>5. INTERNE MUTATIES</v>
      </c>
      <c r="E9" s="70" t="str">
        <f>IF('Info + taal-langue'!$B$2="Nederlands",'NL+ FR'!$A$112,'NL+ FR'!$B$112)</f>
        <v>Meer informatie</v>
      </c>
      <c r="F9" s="146">
        <f>'Data collection'!T10</f>
        <v>0</v>
      </c>
      <c r="G9" s="141" t="str">
        <f>IF('Info + taal-langue'!$B$2="Nederlands",'NL+ FR'!$A$67,'NL+ FR'!$B$67)</f>
        <v>5. INTERNE MUTATIES</v>
      </c>
    </row>
    <row r="10" spans="1:9" ht="51" customHeight="1" thickBot="1" x14ac:dyDescent="0.25">
      <c r="A10" s="8" t="str">
        <f>IF('Info + taal-langue'!$B$2="Nederlands",'NL+ FR'!$A$52,'NL+ FR'!$B$52)</f>
        <v>6. Disciplinaire procedures n.a.v. disfunctioneren</v>
      </c>
      <c r="B10" s="129" t="str">
        <f>IF('Info + taal-langue'!$B$2="Nederlands",'NL+ FR'!$A$32,'NL+ FR'!$B$32)</f>
        <v>Aantal (interne) procedures opgestart binnen de onderneming naar aanleiding van het disfunctioneren van een werknemer</v>
      </c>
      <c r="C10" s="8" t="str">
        <f>IF('Info + taal-langue'!$B$2="Nederlands",'NL+ FR'!$A$33,'NL+ FR'!$B$33)</f>
        <v>Minstens één dergelijke procedure in de loop van het voorgaande jaar</v>
      </c>
      <c r="D10" s="141" t="str">
        <f>IF('Info + taal-langue'!$B$2="Nederlands",'NL+ FR'!$A$68,'NL+ FR'!$B$68)</f>
        <v>6. PROCEDURES</v>
      </c>
      <c r="E10" s="70" t="str">
        <f>IF('Info + taal-langue'!$B$2="Nederlands",'NL+ FR'!$A$112,'NL+ FR'!$B$112)</f>
        <v>Meer informatie</v>
      </c>
      <c r="F10" s="146">
        <f>'Data collection'!T11</f>
        <v>0</v>
      </c>
      <c r="G10" s="141" t="str">
        <f>IF('Info + taal-langue'!$B$2="Nederlands",'NL+ FR'!$A$68,'NL+ FR'!$B$68)</f>
        <v>6. PROCEDURES</v>
      </c>
    </row>
    <row r="11" spans="1:9" ht="72.95" customHeight="1" thickBot="1" x14ac:dyDescent="0.25">
      <c r="A11" s="9" t="str">
        <f>IF('Info + taal-langue'!$B$2="Nederlands",'NL+ FR'!$A$53,'NL+ FR'!$B$53)</f>
        <v>7. Verzoeken tot een psychosociale interventie</v>
      </c>
      <c r="B11" s="14" t="str">
        <f>IF('Info + taal-langue'!$B$2="Nederlands",'NL+ FR'!$A$34,'NL+ FR'!$B$34)</f>
        <v>Het aantal formele en informele verzoeken tot een psychosociale interventie, gericht aan de vertrouwenspersoon of de 
interne/externe preventieadviseur psychosociale aspecten</v>
      </c>
      <c r="C11" s="9" t="str">
        <f>IF('Info + taal-langue'!$B$2="Nederlands",'NL+ FR'!$A$35,'NL+ FR'!$B$35)</f>
        <v>Minstens één dergelijke vraag tot interventie in de loop van het voorafgaande jaar</v>
      </c>
      <c r="D11" s="141" t="str">
        <f>IF('Info + taal-langue'!$B$2="Nederlands",'NL+ FR'!$A$69,'NL+ FR'!$B$69)</f>
        <v>7. PSYCHOSOCIALE VERZOEKEN</v>
      </c>
      <c r="E11" s="70" t="str">
        <f>IF('Info + taal-langue'!$B$2="Nederlands",'NL+ FR'!$A$112,'NL+ FR'!$B$112)</f>
        <v>Meer informatie</v>
      </c>
      <c r="F11" s="146">
        <f>'Data collection'!T12</f>
        <v>0</v>
      </c>
      <c r="G11" s="141" t="str">
        <f>IF('Info + taal-langue'!$B$2="Nederlands",'NL+ FR'!$A$69,'NL+ FR'!$B$69)</f>
        <v>7. PSYCHOSOCIALE VERZOEKEN</v>
      </c>
    </row>
    <row r="12" spans="1:9" ht="40.700000000000003" customHeight="1" x14ac:dyDescent="0.2">
      <c r="A12" s="164" t="str">
        <f>IF('Info + taal-langue'!$B$2="Nederlands",'NL+ FR'!$A$54,'NL+ FR'!$B$54)</f>
        <v>8. (Pogingen tot) zelfdoding met een ondernemingsgebonden oorzaak</v>
      </c>
      <c r="B12" s="164" t="str">
        <f>IF('Info + taal-langue'!$B$2="Nederlands",'NL+ FR'!$A$36,'NL+ FR'!$B$36)</f>
        <v>Aantal zelfdodingen en pogingen tot zelfdoding op de werkplaats of buiten de werkplaats maar die door de collega’s of door de 
familie geweten worden aan de arbeidssituatie</v>
      </c>
      <c r="C12" s="164" t="str">
        <f>IF('Info + taal-langue'!$B$2="Nederlands",'NL+ FR'!$A$37,'NL+ FR'!$B$37)</f>
        <v>Het voorkomen van minstens één dergelijke (poging tot) zelfdoding in de loop van het voorgaande jaar</v>
      </c>
      <c r="D12" s="168" t="str">
        <f>IF('Info + taal-langue'!$B$2="Nederlands",'NL+ FR'!$A$70,'NL+ FR'!$B$70)</f>
        <v>8. ZELFDODING</v>
      </c>
      <c r="E12" s="162" t="str">
        <f>IF('Info + taal-langue'!$B$2="Nederlands",'NL+ FR'!$A$112,'NL+ FR'!$B$112)</f>
        <v>Meer informatie</v>
      </c>
      <c r="F12" s="166">
        <f>'Data collection'!T13</f>
        <v>0</v>
      </c>
      <c r="G12" s="168" t="str">
        <f>IF('Info + taal-langue'!$B$2="Nederlands",'NL+ FR'!$A$70,'NL+ FR'!$B$70)</f>
        <v>8. ZELFDODING</v>
      </c>
    </row>
    <row r="13" spans="1:9" ht="23.1" customHeight="1" thickBot="1" x14ac:dyDescent="0.25">
      <c r="A13" s="165"/>
      <c r="B13" s="165"/>
      <c r="C13" s="165"/>
      <c r="D13" s="169"/>
      <c r="E13" s="163"/>
      <c r="F13" s="167"/>
      <c r="G13" s="169"/>
    </row>
    <row r="14" spans="1:9" ht="30.6" customHeight="1" x14ac:dyDescent="0.2">
      <c r="A14" s="164" t="str">
        <f>IF('Info + taal-langue'!$B$2="Nederlands",'NL+ FR'!$A$55,'NL+ FR'!$B$55)</f>
        <v>9. Stakingen, collectieve werkonderbrekingen en vergelijkbare acties</v>
      </c>
      <c r="B14" s="164" t="str">
        <f>IF('Info + taal-langue'!$B$2="Nederlands",'NL+ FR'!$A$38,'NL+ FR'!$B$38)</f>
        <v>Aantal stakingen en gemeenschappelijke werkonderbrekingen in het kader van een ondernemingsgebonden problematiek</v>
      </c>
      <c r="C14" s="164" t="str">
        <f>IF('Info + taal-langue'!$B$2="Nederlands",'NL+ FR'!$A$39,'NL+ FR'!$B$39)</f>
        <v>Het voorkomen van minstens één dergelijke gemeenschappelijke actie in de loop van het voorgaande jaar</v>
      </c>
      <c r="D14" s="168" t="str">
        <f>IF('Info + taal-langue'!$B$2="Nederlands",'NL+ FR'!$A$71,'NL+ FR'!$B$71)</f>
        <v>9. STAKING</v>
      </c>
      <c r="E14" s="162" t="str">
        <f>IF('Info + taal-langue'!$B$2="Nederlands",'NL+ FR'!$A$112,'NL+ FR'!$B$112)</f>
        <v>Meer informatie</v>
      </c>
      <c r="F14" s="166">
        <f>'Data collection'!T14</f>
        <v>0</v>
      </c>
      <c r="G14" s="168" t="str">
        <f>IF('Info + taal-langue'!$B$2="Nederlands",'NL+ FR'!$A$71,'NL+ FR'!$B$71)</f>
        <v>9. STAKING</v>
      </c>
    </row>
    <row r="15" spans="1:9" ht="18.95" customHeight="1" thickBot="1" x14ac:dyDescent="0.25">
      <c r="A15" s="165"/>
      <c r="B15" s="165"/>
      <c r="C15" s="165"/>
      <c r="D15" s="169"/>
      <c r="E15" s="163"/>
      <c r="F15" s="167"/>
      <c r="G15" s="169"/>
    </row>
    <row r="16" spans="1:9" ht="30.6" customHeight="1" x14ac:dyDescent="0.2">
      <c r="A16" s="164" t="str">
        <f>IF('Info + taal-langue'!$B$2="Nederlands",'NL+ FR'!$A$56,'NL+ FR'!$B$56)</f>
        <v>10. Mogelijks schokkende gebeurtenissen voorgevallen op de arbeidsplaats</v>
      </c>
      <c r="B16" s="164" t="str">
        <f>IF('Info + taal-langue'!$B$2="Nederlands",'NL+ FR'!$A$40,'NL+ FR'!$B$40)</f>
        <v>Aantal mogelijks schokkende gebeurtenissen op de arbeidsplaats waarbij één of meerdere werknemers betrokken waren</v>
      </c>
      <c r="C16" s="164" t="str">
        <f>IF('Info + taal-langue'!$B$2="Nederlands",'NL+ FR'!$A$41,'NL+ FR'!$B$41)</f>
        <v>Het voorkomen van minstens één dergelijke gebeurtenis in de loop van het voorgaande jaar</v>
      </c>
      <c r="D16" s="168" t="str">
        <f>IF('Info + taal-langue'!$B$2="Nederlands",'NL+ FR'!$A$72,'NL+ FR'!$B$72)</f>
        <v>10. SCHOKKENDE GEBEURTENISSEN</v>
      </c>
      <c r="E16" s="162" t="str">
        <f>IF('Info + taal-langue'!$B$2="Nederlands",'NL+ FR'!$A$112,'NL+ FR'!$B$112)</f>
        <v>Meer informatie</v>
      </c>
      <c r="F16" s="166">
        <f>'Data collection'!T15</f>
        <v>0</v>
      </c>
      <c r="G16" s="168" t="str">
        <f>IF('Info + taal-langue'!$B$2="Nederlands",'NL+ FR'!$A$72,'NL+ FR'!$B$72)</f>
        <v>10. SCHOKKENDE GEBEURTENISSEN</v>
      </c>
    </row>
    <row r="17" spans="1:7" ht="21" customHeight="1" thickBot="1" x14ac:dyDescent="0.25">
      <c r="A17" s="165"/>
      <c r="B17" s="165"/>
      <c r="C17" s="165"/>
      <c r="D17" s="169"/>
      <c r="E17" s="163"/>
      <c r="F17" s="167"/>
      <c r="G17" s="169"/>
    </row>
    <row r="18" spans="1:7" ht="30.6" customHeight="1" x14ac:dyDescent="0.2">
      <c r="A18" s="164" t="str">
        <f>IF('Info + taal-langue'!$B$2="Nederlands",'NL+ FR'!$A$57,'NL+ FR'!$B$57)</f>
        <v>11. Functioneringsproblemen ten gevolge van middelengebruik</v>
      </c>
      <c r="B18" s="164" t="str">
        <f>IF('Info + taal-langue'!$B$2="Nederlands",'NL+ FR'!$A$42,'NL+ FR'!$B$42)</f>
        <v>Aantal incidenten op de arbeidsplaats die verband houden met het gebruik van alcohol, medicatie of andere drugs</v>
      </c>
      <c r="C18" s="164" t="str">
        <f>IF('Info + taal-langue'!$B$2="Nederlands",'NL+ FR'!$A$43,'NL+ FR'!$B$43)</f>
        <v>Het voorkomen van minstens één incident als gevolg van middelengebruik in de loop van het voorgaande jaar</v>
      </c>
      <c r="D18" s="168" t="str">
        <f>IF('Info + taal-langue'!$B$2="Nederlands",'NL+ FR'!$A$73,'NL+ FR'!$B$73)</f>
        <v>11. MIDDELENGEBRUIK</v>
      </c>
      <c r="E18" s="162" t="str">
        <f>IF('Info + taal-langue'!$B$2="Nederlands",'NL+ FR'!$A$112,'NL+ FR'!$B$112)</f>
        <v>Meer informatie</v>
      </c>
      <c r="F18" s="166">
        <f>'Data collection'!T16</f>
        <v>0</v>
      </c>
      <c r="G18" s="168" t="str">
        <f>IF('Info + taal-langue'!$B$2="Nederlands",'NL+ FR'!$A$73,'NL+ FR'!$B$73)</f>
        <v>11. MIDDELENGEBRUIK</v>
      </c>
    </row>
    <row r="19" spans="1:7" ht="18" customHeight="1" thickBot="1" x14ac:dyDescent="0.25">
      <c r="A19" s="165"/>
      <c r="B19" s="165"/>
      <c r="C19" s="165"/>
      <c r="D19" s="169"/>
      <c r="E19" s="163"/>
      <c r="F19" s="167"/>
      <c r="G19" s="169"/>
    </row>
    <row r="20" spans="1:7" ht="66" customHeight="1" thickBot="1" x14ac:dyDescent="0.25">
      <c r="A20" s="8" t="str">
        <f>IF('Info + taal-langue'!$B$2="Nederlands",'NL+ FR'!$A$58,'NL+ FR'!$B$58)</f>
        <v>12. Structuurveranderingen binnen de onderneming</v>
      </c>
      <c r="B20" s="129" t="str">
        <f>IF('Info + taal-langue'!$B$2="Nederlands",'NL+ FR'!$A$44,'NL+ FR'!$B$44)</f>
        <v>Belangrijke wijzigingen in de organisatie van de onderneming (herstructurering, fusie, overname, collectief ontslag, grootschalige wijziging van de werkorganisatie, …)</v>
      </c>
      <c r="C20" s="8" t="str">
        <f>IF('Info + taal-langue'!$B$2="Nederlands",'NL+ FR'!$A$45,'NL+ FR'!$B$45)</f>
        <v>Het voorkomen van minstens één belangrijke structuurverandering in de loop van het voorgaande jaar</v>
      </c>
      <c r="D20" s="141" t="str">
        <f>IF('Info + taal-langue'!$B$2="Nederlands",'NL+ FR'!$A$74,'NL+ FR'!$B$74)</f>
        <v>12. VERANDERING</v>
      </c>
      <c r="E20" s="70" t="str">
        <f>IF('Info + taal-langue'!$B$2="Nederlands",'NL+ FR'!$A$112,'NL+ FR'!$B$112)</f>
        <v>Meer informatie</v>
      </c>
      <c r="F20" s="146">
        <f>'Data collection'!T17</f>
        <v>0</v>
      </c>
      <c r="G20" s="141" t="str">
        <f>IF('Info + taal-langue'!$B$2="Nederlands",'NL+ FR'!$A$74,'NL+ FR'!$B$74)</f>
        <v>12. VERANDERING</v>
      </c>
    </row>
    <row r="21" spans="1:7" ht="43.7" customHeight="1" thickBot="1" x14ac:dyDescent="0.25">
      <c r="A21" s="11"/>
      <c r="B21" s="11"/>
      <c r="C21" s="11"/>
      <c r="D21" s="11"/>
      <c r="E21" s="58"/>
      <c r="F21" s="73">
        <f>SUM(F2:F20)</f>
        <v>0</v>
      </c>
    </row>
    <row r="22" spans="1:7" ht="15" thickBot="1" x14ac:dyDescent="0.25"/>
    <row r="23" spans="1:7" x14ac:dyDescent="0.2">
      <c r="B23" s="1" t="str">
        <f>IF('Info + taal-langue'!$B$2="Nederlands",'NL+ FR'!$A$75,'NL+ FR'!$B$75)</f>
        <v xml:space="preserve">0,1 of 2 knipperlichten: </v>
      </c>
      <c r="C23" s="27" t="str">
        <f>IF('Info + taal-langue'!$B$2="Nederlands",'NL+ FR'!$A$81,'NL+ FR'!$B$81)</f>
        <v xml:space="preserve">3 of 4 knipperlichten: </v>
      </c>
      <c r="D23" s="4" t="str">
        <f>IF('Info + taal-langue'!$B$2="Nederlands",'NL+ FR'!$A$84,'NL+ FR'!$B$84)</f>
        <v xml:space="preserve">Meer dan 4 knipperlichten: </v>
      </c>
      <c r="E23" s="71"/>
    </row>
    <row r="24" spans="1:7" ht="30" customHeight="1" x14ac:dyDescent="0.2">
      <c r="B24" s="2" t="str">
        <f>IF('Info + taal-langue'!$B$2="Nederlands",'NL+ FR'!$A$76,'NL+ FR'!$B$76)</f>
        <v>U krijgt groen licht.</v>
      </c>
      <c r="C24" s="28" t="str">
        <f>IF('Info + taal-langue'!$B$2="Nederlands",'NL+ FR'!$A$82,'NL+ FR'!$B$82)</f>
        <v>Het is tijd om te handelen, want de situatie kan snel verergeren.</v>
      </c>
      <c r="D24" s="5" t="str">
        <f>IF('Info + taal-langue'!$B$2="Nederlands",'NL+ FR'!$A$85,'NL+ FR'!$B$85)</f>
        <v>U krijgt rood licht. De situatie is ernstig.</v>
      </c>
      <c r="E24" s="71"/>
    </row>
    <row r="25" spans="1:7" ht="63.75" x14ac:dyDescent="0.2">
      <c r="B25" s="2" t="str">
        <f>IF('Info + taal-langue'!$B$2="Nederlands",'NL+ FR'!$A$77,'NL+ FR'!$B$77)</f>
        <v>Blijf echter de evolutie van de knipperlichten opvolgen.</v>
      </c>
      <c r="C25" s="28" t="str">
        <f>IF('Info + taal-langue'!$B$2="Nederlands",'NL+ FR'!$A$83,'NL+ FR'!$B$83)</f>
        <v>Besteed prioritair aandacht aan de knipperlichten die uit de tabel naar voren komen en vul module 2 in om een duidelijker beeld 
van de situatie te bekomen en uw actieplan te kunnen opstellen.</v>
      </c>
      <c r="D25" s="5" t="str">
        <f>IF('Info + taal-langue'!$B$2="Nederlands",'NL+ FR'!$A$86,'NL+ FR'!$B$86)</f>
        <v>Vul meteen module 2 in, stel een actieplan op, leg prioriteiten vast en handel.</v>
      </c>
      <c r="E25" s="71"/>
    </row>
    <row r="26" spans="1:7" ht="25.5" x14ac:dyDescent="0.2">
      <c r="B26" s="2" t="str">
        <f>IF('Info + taal-langue'!$B$2="Nederlands",'NL+ FR'!$A$78,'NL+ FR'!$B$78)</f>
        <v>Indien u 1 of 2 Knipperlichten heeft, besteed hier dan prioritair aandacht aan.</v>
      </c>
      <c r="C26" s="132"/>
      <c r="D26" s="5" t="str">
        <f>IF('Info + taal-langue'!$B$2="Nederlands",'NL+ FR'!$A$87,'NL+ FR'!$B$87)</f>
        <v>U kunt gebruik maken van de instrumenten op de website van de FOD Werkgelegenheid, Arbeid en sociaal Overleg.</v>
      </c>
      <c r="E26" s="71"/>
    </row>
    <row r="27" spans="1:7" ht="45" customHeight="1" x14ac:dyDescent="0.2">
      <c r="B27" s="2" t="str">
        <f>IF('Info + taal-langue'!$B$2="Nederlands",'NL+ FR'!$A$79,'NL+ FR'!$B$79)</f>
        <v>Psychosociale risico’s voorkomen is belangrijk, het is een werk van elke dag.</v>
      </c>
      <c r="C27" s="132"/>
      <c r="D27" s="5" t="str">
        <f>IF('Info + taal-langue'!$B$2="Nederlands",'NL+ FR'!$A$163,'NL+ FR'!$B$163)</f>
        <v>https://www.beswic.be/nl</v>
      </c>
      <c r="E27" s="133"/>
    </row>
    <row r="28" spans="1:7" ht="33" customHeight="1" thickBot="1" x14ac:dyDescent="0.25">
      <c r="B28" s="3" t="str">
        <f>IF('Info + taal-langue'!$B$2="Nederlands",'NL+ FR'!$A$80,'NL+ FR'!$B$80)</f>
        <v>Als u de prediagnose wenst te verfijnen, kunt u module 2 invullen.</v>
      </c>
      <c r="C28" s="134"/>
      <c r="D28" s="135"/>
      <c r="E28" s="133"/>
    </row>
  </sheetData>
  <mergeCells count="49">
    <mergeCell ref="A16:A17"/>
    <mergeCell ref="B16:B17"/>
    <mergeCell ref="C16:C17"/>
    <mergeCell ref="F16:F17"/>
    <mergeCell ref="E16:E17"/>
    <mergeCell ref="A18:A19"/>
    <mergeCell ref="B18:B19"/>
    <mergeCell ref="C18:C19"/>
    <mergeCell ref="F18:F19"/>
    <mergeCell ref="G18:G19"/>
    <mergeCell ref="E18:E19"/>
    <mergeCell ref="G12:G13"/>
    <mergeCell ref="G7:G8"/>
    <mergeCell ref="D16:D17"/>
    <mergeCell ref="D18:D19"/>
    <mergeCell ref="H3:H4"/>
    <mergeCell ref="G16:G17"/>
    <mergeCell ref="E3:E4"/>
    <mergeCell ref="G14:G15"/>
    <mergeCell ref="D5:D6"/>
    <mergeCell ref="D3:D4"/>
    <mergeCell ref="E5:E6"/>
    <mergeCell ref="C12:C13"/>
    <mergeCell ref="B12:B13"/>
    <mergeCell ref="A12:A13"/>
    <mergeCell ref="F14:F15"/>
    <mergeCell ref="F7:F8"/>
    <mergeCell ref="A14:A15"/>
    <mergeCell ref="B14:B15"/>
    <mergeCell ref="C14:C15"/>
    <mergeCell ref="D14:D15"/>
    <mergeCell ref="E14:E15"/>
    <mergeCell ref="F12:F13"/>
    <mergeCell ref="E12:E13"/>
    <mergeCell ref="D7:D8"/>
    <mergeCell ref="E7:E8"/>
    <mergeCell ref="D12:D13"/>
    <mergeCell ref="A7:A8"/>
    <mergeCell ref="C7:C8"/>
    <mergeCell ref="F3:F4"/>
    <mergeCell ref="G3:G4"/>
    <mergeCell ref="A5:A6"/>
    <mergeCell ref="B5:B6"/>
    <mergeCell ref="C5:C6"/>
    <mergeCell ref="F5:F6"/>
    <mergeCell ref="G5:G6"/>
    <mergeCell ref="A3:A4"/>
    <mergeCell ref="B3:B4"/>
    <mergeCell ref="C3:C4"/>
  </mergeCells>
  <conditionalFormatting sqref="F21">
    <cfRule type="cellIs" dxfId="44" priority="1" operator="between">
      <formula>5</formula>
      <formula>12</formula>
    </cfRule>
    <cfRule type="cellIs" dxfId="43" priority="2" operator="between">
      <formula>3</formula>
      <formula>4</formula>
    </cfRule>
    <cfRule type="cellIs" dxfId="42" priority="3" operator="between">
      <formula>0</formula>
      <formula>2</formula>
    </cfRule>
  </conditionalFormatting>
  <conditionalFormatting sqref="E21">
    <cfRule type="colorScale" priority="5">
      <colorScale>
        <cfvo type="min"/>
        <cfvo type="percentile" val="50"/>
        <cfvo type="max"/>
        <color rgb="FF92D050"/>
        <color theme="5"/>
        <color rgb="FFFF0000"/>
      </colorScale>
    </cfRule>
  </conditionalFormatting>
  <hyperlinks>
    <hyperlink ref="H3" location="Interpretatie_N!A5" display="Interpretatie_N!A5"/>
    <hyperlink ref="E2" location="Interpretation!A2" display="Interpretation!A2"/>
    <hyperlink ref="E3" location="Interpretation!A4" display="Interpretation!A4"/>
    <hyperlink ref="E4" location="Interpretation!A4" display="Interpretation!A4"/>
    <hyperlink ref="E6" location="Interpretation!A5" display="Interpretation!A5"/>
    <hyperlink ref="E8" location="Interpretation!A6" display="Interpretation!A6"/>
    <hyperlink ref="E10" location="Interpretation!A10" display="Interpretation!A10"/>
    <hyperlink ref="E11" location="Interpretation!A11" display="Interpretation!A11"/>
    <hyperlink ref="E12" location="Interpretation!A12" display="Interpretation!A12"/>
    <hyperlink ref="E13" location="Interpretation!A12" display="Interpretation!A12"/>
    <hyperlink ref="E15" location="Interpretation!A13" display="Interpretation!A13"/>
    <hyperlink ref="E16" location="Interpretation!A14" display="Interpretation!A14"/>
    <hyperlink ref="E17" location="Interpretation!A14" display="Interpretation!A14"/>
    <hyperlink ref="E18" location="Interpretation!A15" display="Interpretation!A15"/>
    <hyperlink ref="E19" location="Interpretation!A15" display="Interpretation!A15"/>
    <hyperlink ref="E20" location="Interpretation!A16" display="Interpretation!A16"/>
    <hyperlink ref="H2" location="Interpretatie_N!A1" display="Interpretatie_N!A1"/>
    <hyperlink ref="H4" location="Interpretatie_N!A5" display="Interpretatie_N!A5"/>
    <hyperlink ref="E9" location="Interpretation!A9" display="Interpretation!A9"/>
  </hyperlinks>
  <printOptions gridLines="1"/>
  <pageMargins left="0.70866141732283472" right="0.70866141732283472" top="0.74803149606299213" bottom="0.74803149606299213" header="0.31496062992125984" footer="0.31496062992125984"/>
  <pageSetup paperSize="9" scale="48" orientation="landscape"/>
  <headerFooter>
    <oddFooter>&amp;L&amp;P&amp;C&amp;D&amp;R&amp;F: &amp;A</oddFooter>
  </headerFooter>
  <ignoredErrors>
    <ignoredError sqref="E2:E8 G2:G20 D2:D20 E10:E20" unlockedFormula="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39997558519241921"/>
    <pageSetUpPr fitToPage="1"/>
  </sheetPr>
  <dimension ref="A1:I28"/>
  <sheetViews>
    <sheetView showGridLines="0" zoomScale="70" zoomScaleNormal="70" workbookViewId="0">
      <pane xSplit="1" topLeftCell="B1" activePane="topRight" state="frozen"/>
      <selection pane="topRight" activeCell="F2" sqref="F2:F20"/>
    </sheetView>
  </sheetViews>
  <sheetFormatPr defaultColWidth="8.85546875" defaultRowHeight="15" x14ac:dyDescent="0.25"/>
  <cols>
    <col min="1" max="1" width="26.28515625" style="6" customWidth="1"/>
    <col min="2" max="2" width="41.140625" style="6" customWidth="1"/>
    <col min="3" max="4" width="49.7109375" style="6" customWidth="1"/>
    <col min="5" max="5" width="30.7109375" style="128" customWidth="1"/>
    <col min="6" max="6" width="11.7109375" style="16" customWidth="1"/>
    <col min="7" max="7" width="45" style="16" customWidth="1"/>
    <col min="8" max="8" width="41" hidden="1" customWidth="1"/>
  </cols>
  <sheetData>
    <row r="1" spans="1:9" ht="27" customHeight="1" thickBot="1" x14ac:dyDescent="0.3">
      <c r="A1" s="91" t="str">
        <f>IF('Info + taal-langue'!$B$2="Nederlands",'NL+ FR'!$A$5,'NL+ FR'!$B$5)</f>
        <v>Knipperlicht</v>
      </c>
      <c r="B1" s="91" t="str">
        <f>IF('Info + taal-langue'!B2="Nederlands",'NL+ FR'!A6,'NL+ FR'!B6)</f>
        <v>Aantallen</v>
      </c>
      <c r="C1" s="91" t="str">
        <f>IF('Info + taal-langue'!$B$2="Nederlands",'NL+ FR'!$A$7,'NL+ FR'!$B$7)</f>
        <v>Criterium</v>
      </c>
      <c r="D1" s="88" t="str">
        <f>IF('Info + taal-langue'!$B$2="Nederlands",'NL+ FR'!$A$141,'NL+ FR'!$B$141)</f>
        <v>Aanpassing criterium</v>
      </c>
      <c r="E1" s="57"/>
      <c r="F1" s="21" t="str">
        <f>IF('Info + taal-langue'!$B$2="Nederlands",'NL+ FR'!$A$8,'NL+ FR'!$B$8)</f>
        <v>NEE=0 JA=1</v>
      </c>
      <c r="G1" s="87" t="str">
        <f>IF('Info + taal-langue'!$B$2="Nederlands",'NL+ FR'!$A$62,'NL+ FR'!$B$62)</f>
        <v>Bespreking thema</v>
      </c>
    </row>
    <row r="2" spans="1:9" ht="32.1" customHeight="1" thickBot="1" x14ac:dyDescent="0.3">
      <c r="A2" s="8" t="str">
        <f>IF('Info + taal-langue'!$B$2="Nederlands",'NL+ FR'!$A$47,'NL+ FR'!$B$47)</f>
        <v>1. Ernstige arbeidsongevallen</v>
      </c>
      <c r="B2" s="8" t="str">
        <f>IF('Info + taal-langue'!$B$2="Nederlands",'NL+ FR'!$A$21,'NL+ FR'!$B$21)</f>
        <v>Aantal arbeidsongevallen die beschouwd worden als ernstig</v>
      </c>
      <c r="C2" s="8" t="str">
        <f>IF('Info + taal-langue'!$B$2="Nederlands",'NL+ FR'!$A$22,'NL+ FR'!$B$22)</f>
        <v>Het voorkomen van minstens één ernstig arbeidsongeval in de loop van het voorgaande jaar</v>
      </c>
      <c r="D2" s="141" t="str">
        <f>IF('Info + taal-langue'!$B$2="Nederlands",'NL+ FR'!$A$63,'NL+ FR'!$B$63)</f>
        <v>1. ERNSTIGE ARBEIDSONGEVALLEN</v>
      </c>
      <c r="E2" s="70" t="str">
        <f>IF('Info + taal-langue'!$B$2="Nederlands",'NL+ FR'!$A$112,'NL+ FR'!$B$112)</f>
        <v>Meer informatie</v>
      </c>
      <c r="F2" s="146">
        <f>'Data collection'!U5</f>
        <v>0</v>
      </c>
      <c r="G2" s="141" t="str">
        <f>IF('Info + taal-langue'!$B$2="Nederlands",'NL+ FR'!$A$63,'NL+ FR'!$B$63)</f>
        <v>1. ERNSTIGE ARBEIDSONGEVALLEN</v>
      </c>
      <c r="H2" s="50" t="str">
        <f>IF('Info + taal-langue'!$B$2="Nederlands",'NL+ FR'!$A$103,'NL+ FR'!$B$103)</f>
        <v>Meer informatie over dit knipperlicht</v>
      </c>
    </row>
    <row r="3" spans="1:9" ht="66.95" customHeight="1" x14ac:dyDescent="0.25">
      <c r="A3" s="164" t="str">
        <f>IF('Info + taal-langue'!$B$2="Nederlands",'NL+ FR'!$A$48,'NL+ FR'!$B$48)</f>
        <v>2. Afwezigheden van lange duur wegens ziekte</v>
      </c>
      <c r="B3" s="164" t="str">
        <f>IF('Info + taal-langue'!$B$2="Nederlands",'NL+ FR'!$A$23,'NL+ FR'!$B$23)</f>
        <v>Aantal werknemers die wegens ziekte afwezig geweest zijn gedurende een lange periode (meer dan 30 kalenderdagen)</v>
      </c>
      <c r="C3" s="164" t="str">
        <f>IF('Info + taal-langue'!$B$2="Nederlands",'NL+ FR'!$A$24,'NL+ FR'!$B$24)</f>
        <v>Het voorkomen van minstens één ziektegeval van lange duur in de loop van het voorgaande jaar</v>
      </c>
      <c r="D3" s="168" t="str">
        <f>IF('Info + taal-langue'!$B$2="Nederlands",'NL+ FR'!$A$64,'NL+ FR'!$B$64)</f>
        <v>2. LANGDURIGE AFWEZIGHEDEN</v>
      </c>
      <c r="E3" s="162" t="str">
        <f>IF('Info + taal-langue'!$B$2="Nederlands",'NL+ FR'!$A$112,'NL+ FR'!$B$112)</f>
        <v>Meer informatie</v>
      </c>
      <c r="F3" s="166">
        <f>'Data collection'!U6</f>
        <v>0</v>
      </c>
      <c r="G3" s="168" t="str">
        <f>IF('Info + taal-langue'!$B$2="Nederlands",'NL+ FR'!$A$64,'NL+ FR'!$B$64)</f>
        <v>2. LANGDURIGE AFWEZIGHEDEN</v>
      </c>
      <c r="H3" s="170" t="str">
        <f>IF('Info + taal-langue'!$B$2="Nederlands",'NL+ FR'!$A$103,'NL+ FR'!$B$103)</f>
        <v>Meer informatie over dit knipperlicht</v>
      </c>
    </row>
    <row r="4" spans="1:9" ht="15.75" thickBot="1" x14ac:dyDescent="0.3">
      <c r="A4" s="165"/>
      <c r="B4" s="165"/>
      <c r="C4" s="165"/>
      <c r="D4" s="169"/>
      <c r="E4" s="163"/>
      <c r="F4" s="167"/>
      <c r="G4" s="169"/>
      <c r="H4" s="170"/>
    </row>
    <row r="5" spans="1:9" ht="65.099999999999994" customHeight="1" x14ac:dyDescent="0.25">
      <c r="A5" s="164" t="str">
        <f>IF('Info + taal-langue'!$B$2="Nederlands",'NL+ FR'!$A$49,'NL+ FR'!$B$49)</f>
        <v>3. Herhaalde kortdurende afwezigheden wegens ziekte</v>
      </c>
      <c r="B5" s="164" t="str">
        <f>IF('Info + taal-langue'!$B$2="Nederlands",'NL+ FR'!$A$25,'NL+ FR'!$B$25)</f>
        <v>Aantal werknemers dat meerdere malen (meer dan drie keer) afwezig is geweest voor kortere perioden (minder dan 30 dagen)</v>
      </c>
      <c r="C5" s="164" t="str">
        <f>IF('Info + taal-langue'!$B$2="Nederlands",'NL+ FR'!$A$26,'NL+ FR'!$B$26)</f>
        <v>Het voorkomen van dergelijk patroon van afwezigheden van korte duur (meer dan 3 keer) in de loop van het voorgaande jaar</v>
      </c>
      <c r="D5" s="168" t="str">
        <f>IF('Info + taal-langue'!$B$2="Nederlands",'NL+ FR'!$A$65,'NL+ FR'!$B$65)</f>
        <v>3. HERHAALDE KORTDURENDE AFWEZIGHEDEN</v>
      </c>
      <c r="E5" s="162" t="str">
        <f>IF('Info + taal-langue'!$B$2="Nederlands",'NL+ FR'!$A$112,'NL+ FR'!$B$112)</f>
        <v>Meer informatie</v>
      </c>
      <c r="F5" s="166">
        <f>'Data collection'!U7</f>
        <v>0</v>
      </c>
      <c r="G5" s="168" t="str">
        <f>IF('Info + taal-langue'!$B$2="Nederlands",'NL+ FR'!$A$65,'NL+ FR'!$B$65)</f>
        <v>3. HERHAALDE KORTDURENDE AFWEZIGHEDEN</v>
      </c>
      <c r="I5" s="16"/>
    </row>
    <row r="6" spans="1:9" ht="15.75" thickBot="1" x14ac:dyDescent="0.3">
      <c r="A6" s="165"/>
      <c r="B6" s="165"/>
      <c r="C6" s="165"/>
      <c r="D6" s="169"/>
      <c r="E6" s="163"/>
      <c r="F6" s="167"/>
      <c r="G6" s="169"/>
    </row>
    <row r="7" spans="1:9" ht="23.1" customHeight="1" thickBot="1" x14ac:dyDescent="0.3">
      <c r="A7" s="164" t="str">
        <f>IF('Info + taal-langue'!$B$2="Nederlands",'NL+ FR'!$A$50,'NL+ FR'!$B$50)</f>
        <v>4. Verloop (turnover)</v>
      </c>
      <c r="B7" s="15" t="str">
        <f>IF('Info + taal-langue'!$B$2="Nederlands",'NL+ FR'!$A$27,'NL+ FR'!$B$27)</f>
        <v>Aantal nieuw aangeworven personen</v>
      </c>
      <c r="C7" s="164" t="str">
        <f>IF('Info + taal-langue'!$B$2="Nederlands",'NL+ FR'!$A$29,'NL+ FR'!$B$29)</f>
        <v>Het voorgaande jaar heeft een abnormaal verloop te zien gegeven</v>
      </c>
      <c r="D7" s="168" t="str">
        <f>IF('Info + taal-langue'!$B$2="Nederlands",'NL+ FR'!$A$66,'NL+ FR'!$B$66)</f>
        <v>4. VERLOOP</v>
      </c>
      <c r="E7" s="162" t="str">
        <f>IF('Info + taal-langue'!$B$2="Nederlands",'NL+ FR'!$A$112,'NL+ FR'!$B$112)</f>
        <v>Meer informatie</v>
      </c>
      <c r="F7" s="166">
        <f>'Data collection'!U8</f>
        <v>0</v>
      </c>
      <c r="G7" s="168" t="str">
        <f>IF('Info + taal-langue'!$B$2="Nederlands",'NL+ FR'!$A$66,'NL+ FR'!$B$66)</f>
        <v>4. VERLOOP</v>
      </c>
    </row>
    <row r="8" spans="1:9" ht="27.95" customHeight="1" thickBot="1" x14ac:dyDescent="0.3">
      <c r="A8" s="165"/>
      <c r="B8" s="13" t="str">
        <f>IF('Info + taal-langue'!$B$2="Nederlands",'NL+ FR'!$A$28,'NL+ FR'!$B$28)</f>
        <v>Aantal personen dat de onderneming verlaten heeft</v>
      </c>
      <c r="C8" s="165"/>
      <c r="D8" s="169"/>
      <c r="E8" s="163"/>
      <c r="F8" s="167"/>
      <c r="G8" s="169"/>
    </row>
    <row r="9" spans="1:9" ht="71.099999999999994" customHeight="1" thickBot="1" x14ac:dyDescent="0.3">
      <c r="A9" s="8" t="str">
        <f>IF('Info + taal-langue'!$B$2="Nederlands",'NL+ FR'!$A$51,'NL+ FR'!$B$51)</f>
        <v>5. Interne personeelsmutaties</v>
      </c>
      <c r="B9" s="109" t="str">
        <f>IF('Info + taal-langue'!$B$2="Nederlands",'NL+ FR'!$A$30,'NL+ FR'!$B$30)</f>
        <v>Aantal interne mutaties op aanvraag van de betrokken werknemers</v>
      </c>
      <c r="C9" s="8" t="str">
        <f>IF('Info + taal-langue'!$B$2="Nederlands",'NL+ FR'!$A$31,'NL+ FR'!$B$31)</f>
        <v>Het aantal aangevraagde interne mutaties is het voorgaande jaar abnormaal hoog geweest, rekening houdend met het gevoerde personeelsbeleid inzake interne mobiliteit (op het vlak van de onderneming/van de werkeenheid)</v>
      </c>
      <c r="D9" s="141" t="str">
        <f>IF('Info + taal-langue'!$B$2="Nederlands",'NL+ FR'!$A$67,'NL+ FR'!$B$67)</f>
        <v>5. INTERNE MUTATIES</v>
      </c>
      <c r="E9" s="70" t="str">
        <f>IF('Info + taal-langue'!$B$2="Nederlands",'NL+ FR'!$A$112,'NL+ FR'!$B$112)</f>
        <v>Meer informatie</v>
      </c>
      <c r="F9" s="146">
        <f>'Data collection'!U10</f>
        <v>0</v>
      </c>
      <c r="G9" s="141" t="str">
        <f>IF('Info + taal-langue'!$B$2="Nederlands",'NL+ FR'!$A$67,'NL+ FR'!$B$67)</f>
        <v>5. INTERNE MUTATIES</v>
      </c>
    </row>
    <row r="10" spans="1:9" ht="51" customHeight="1" thickBot="1" x14ac:dyDescent="0.3">
      <c r="A10" s="8" t="str">
        <f>IF('Info + taal-langue'!$B$2="Nederlands",'NL+ FR'!$A$52,'NL+ FR'!$B$52)</f>
        <v>6. Disciplinaire procedures n.a.v. disfunctioneren</v>
      </c>
      <c r="B10" s="109" t="str">
        <f>IF('Info + taal-langue'!$B$2="Nederlands",'NL+ FR'!$A$32,'NL+ FR'!$B$32)</f>
        <v>Aantal (interne) procedures opgestart binnen de onderneming naar aanleiding van het disfunctioneren van een werknemer</v>
      </c>
      <c r="C10" s="8" t="str">
        <f>IF('Info + taal-langue'!$B$2="Nederlands",'NL+ FR'!$A$33,'NL+ FR'!$B$33)</f>
        <v>Minstens één dergelijke procedure in de loop van het voorgaande jaar</v>
      </c>
      <c r="D10" s="141" t="str">
        <f>IF('Info + taal-langue'!$B$2="Nederlands",'NL+ FR'!$A$68,'NL+ FR'!$B$68)</f>
        <v>6. PROCEDURES</v>
      </c>
      <c r="E10" s="70" t="str">
        <f>IF('Info + taal-langue'!$B$2="Nederlands",'NL+ FR'!$A$112,'NL+ FR'!$B$112)</f>
        <v>Meer informatie</v>
      </c>
      <c r="F10" s="146">
        <f>'Data collection'!U11</f>
        <v>0</v>
      </c>
      <c r="G10" s="141" t="str">
        <f>IF('Info + taal-langue'!$B$2="Nederlands",'NL+ FR'!$A$68,'NL+ FR'!$B$68)</f>
        <v>6. PROCEDURES</v>
      </c>
    </row>
    <row r="11" spans="1:9" ht="72.95" customHeight="1" thickBot="1" x14ac:dyDescent="0.3">
      <c r="A11" s="9" t="str">
        <f>IF('Info + taal-langue'!$B$2="Nederlands",'NL+ FR'!$A$53,'NL+ FR'!$B$53)</f>
        <v>7. Verzoeken tot een psychosociale interventie</v>
      </c>
      <c r="B11" s="14" t="str">
        <f>IF('Info + taal-langue'!$B$2="Nederlands",'NL+ FR'!$A$34,'NL+ FR'!$B$34)</f>
        <v>Het aantal formele en informele verzoeken tot een psychosociale interventie, gericht aan de vertrouwenspersoon of de 
interne/externe preventieadviseur psychosociale aspecten</v>
      </c>
      <c r="C11" s="9" t="str">
        <f>IF('Info + taal-langue'!$B$2="Nederlands",'NL+ FR'!$A$35,'NL+ FR'!$B$35)</f>
        <v>Minstens één dergelijke vraag tot interventie in de loop van het voorafgaande jaar</v>
      </c>
      <c r="D11" s="141" t="str">
        <f>IF('Info + taal-langue'!$B$2="Nederlands",'NL+ FR'!$A$69,'NL+ FR'!$B$69)</f>
        <v>7. PSYCHOSOCIALE VERZOEKEN</v>
      </c>
      <c r="E11" s="70" t="str">
        <f>IF('Info + taal-langue'!$B$2="Nederlands",'NL+ FR'!$A$112,'NL+ FR'!$B$112)</f>
        <v>Meer informatie</v>
      </c>
      <c r="F11" s="146">
        <f>'Data collection'!U12</f>
        <v>0</v>
      </c>
      <c r="G11" s="141" t="str">
        <f>IF('Info + taal-langue'!$B$2="Nederlands",'NL+ FR'!$A$69,'NL+ FR'!$B$69)</f>
        <v>7. PSYCHOSOCIALE VERZOEKEN</v>
      </c>
    </row>
    <row r="12" spans="1:9" ht="40.700000000000003" customHeight="1" x14ac:dyDescent="0.25">
      <c r="A12" s="164" t="str">
        <f>IF('Info + taal-langue'!$B$2="Nederlands",'NL+ FR'!$A$54,'NL+ FR'!$B$54)</f>
        <v>8. (Pogingen tot) zelfdoding met een ondernemingsgebonden oorzaak</v>
      </c>
      <c r="B12" s="164" t="str">
        <f>IF('Info + taal-langue'!$B$2="Nederlands",'NL+ FR'!$A$36,'NL+ FR'!$B$36)</f>
        <v>Aantal zelfdodingen en pogingen tot zelfdoding op de werkplaats of buiten de werkplaats maar die door de collega’s of door de 
familie geweten worden aan de arbeidssituatie</v>
      </c>
      <c r="C12" s="164" t="str">
        <f>IF('Info + taal-langue'!$B$2="Nederlands",'NL+ FR'!$A$37,'NL+ FR'!$B$37)</f>
        <v>Het voorkomen van minstens één dergelijke (poging tot) zelfdoding in de loop van het voorgaande jaar</v>
      </c>
      <c r="D12" s="168" t="str">
        <f>IF('Info + taal-langue'!$B$2="Nederlands",'NL+ FR'!$A$70,'NL+ FR'!$B$70)</f>
        <v>8. ZELFDODING</v>
      </c>
      <c r="E12" s="162" t="str">
        <f>IF('Info + taal-langue'!$B$2="Nederlands",'NL+ FR'!$A$112,'NL+ FR'!$B$112)</f>
        <v>Meer informatie</v>
      </c>
      <c r="F12" s="166">
        <f>'Data collection'!U13</f>
        <v>0</v>
      </c>
      <c r="G12" s="168" t="str">
        <f>IF('Info + taal-langue'!$B$2="Nederlands",'NL+ FR'!$A$70,'NL+ FR'!$B$70)</f>
        <v>8. ZELFDODING</v>
      </c>
    </row>
    <row r="13" spans="1:9" ht="23.1" customHeight="1" thickBot="1" x14ac:dyDescent="0.3">
      <c r="A13" s="165"/>
      <c r="B13" s="165"/>
      <c r="C13" s="165"/>
      <c r="D13" s="169"/>
      <c r="E13" s="163"/>
      <c r="F13" s="167"/>
      <c r="G13" s="169"/>
    </row>
    <row r="14" spans="1:9" ht="30.6" customHeight="1" x14ac:dyDescent="0.25">
      <c r="A14" s="164" t="str">
        <f>IF('Info + taal-langue'!$B$2="Nederlands",'NL+ FR'!$A$55,'NL+ FR'!$B$55)</f>
        <v>9. Stakingen, collectieve werkonderbrekingen en vergelijkbare acties</v>
      </c>
      <c r="B14" s="164" t="str">
        <f>IF('Info + taal-langue'!$B$2="Nederlands",'NL+ FR'!$A$38,'NL+ FR'!$B$38)</f>
        <v>Aantal stakingen en gemeenschappelijke werkonderbrekingen in het kader van een ondernemingsgebonden problematiek</v>
      </c>
      <c r="C14" s="164" t="str">
        <f>IF('Info + taal-langue'!$B$2="Nederlands",'NL+ FR'!$A$39,'NL+ FR'!$B$39)</f>
        <v>Het voorkomen van minstens één dergelijke gemeenschappelijke actie in de loop van het voorgaande jaar</v>
      </c>
      <c r="D14" s="168" t="str">
        <f>IF('Info + taal-langue'!$B$2="Nederlands",'NL+ FR'!$A$71,'NL+ FR'!$B$71)</f>
        <v>9. STAKING</v>
      </c>
      <c r="E14" s="162" t="str">
        <f>IF('Info + taal-langue'!$B$2="Nederlands",'NL+ FR'!$A$112,'NL+ FR'!$B$112)</f>
        <v>Meer informatie</v>
      </c>
      <c r="F14" s="166">
        <f>'Data collection'!U14</f>
        <v>0</v>
      </c>
      <c r="G14" s="168" t="str">
        <f>IF('Info + taal-langue'!$B$2="Nederlands",'NL+ FR'!$A$71,'NL+ FR'!$B$71)</f>
        <v>9. STAKING</v>
      </c>
    </row>
    <row r="15" spans="1:9" ht="18.95" customHeight="1" thickBot="1" x14ac:dyDescent="0.3">
      <c r="A15" s="165"/>
      <c r="B15" s="165"/>
      <c r="C15" s="165"/>
      <c r="D15" s="169"/>
      <c r="E15" s="163"/>
      <c r="F15" s="167"/>
      <c r="G15" s="169"/>
    </row>
    <row r="16" spans="1:9" ht="30.6" customHeight="1" x14ac:dyDescent="0.25">
      <c r="A16" s="164" t="str">
        <f>IF('Info + taal-langue'!$B$2="Nederlands",'NL+ FR'!$A$56,'NL+ FR'!$B$56)</f>
        <v>10. Mogelijks schokkende gebeurtenissen voorgevallen op de arbeidsplaats</v>
      </c>
      <c r="B16" s="164" t="str">
        <f>IF('Info + taal-langue'!$B$2="Nederlands",'NL+ FR'!$A$40,'NL+ FR'!$B$40)</f>
        <v>Aantal mogelijks schokkende gebeurtenissen op de arbeidsplaats waarbij één of meerdere werknemers betrokken waren</v>
      </c>
      <c r="C16" s="164" t="str">
        <f>IF('Info + taal-langue'!$B$2="Nederlands",'NL+ FR'!$A$41,'NL+ FR'!$B$41)</f>
        <v>Het voorkomen van minstens één dergelijke gebeurtenis in de loop van het voorgaande jaar</v>
      </c>
      <c r="D16" s="168" t="str">
        <f>IF('Info + taal-langue'!$B$2="Nederlands",'NL+ FR'!$A$72,'NL+ FR'!$B$72)</f>
        <v>10. SCHOKKENDE GEBEURTENISSEN</v>
      </c>
      <c r="E16" s="162" t="str">
        <f>IF('Info + taal-langue'!$B$2="Nederlands",'NL+ FR'!$A$112,'NL+ FR'!$B$112)</f>
        <v>Meer informatie</v>
      </c>
      <c r="F16" s="166">
        <f>'Data collection'!U15</f>
        <v>0</v>
      </c>
      <c r="G16" s="168" t="str">
        <f>IF('Info + taal-langue'!$B$2="Nederlands",'NL+ FR'!$A$72,'NL+ FR'!$B$72)</f>
        <v>10. SCHOKKENDE GEBEURTENISSEN</v>
      </c>
    </row>
    <row r="17" spans="1:7" ht="21" customHeight="1" thickBot="1" x14ac:dyDescent="0.3">
      <c r="A17" s="165"/>
      <c r="B17" s="165"/>
      <c r="C17" s="165"/>
      <c r="D17" s="169"/>
      <c r="E17" s="163"/>
      <c r="F17" s="167"/>
      <c r="G17" s="169"/>
    </row>
    <row r="18" spans="1:7" ht="30.6" customHeight="1" x14ac:dyDescent="0.25">
      <c r="A18" s="164" t="str">
        <f>IF('Info + taal-langue'!$B$2="Nederlands",'NL+ FR'!$A$57,'NL+ FR'!$B$57)</f>
        <v>11. Functioneringsproblemen ten gevolge van middelengebruik</v>
      </c>
      <c r="B18" s="164" t="str">
        <f>IF('Info + taal-langue'!$B$2="Nederlands",'NL+ FR'!$A$42,'NL+ FR'!$B$42)</f>
        <v>Aantal incidenten op de arbeidsplaats die verband houden met het gebruik van alcohol, medicatie of andere drugs</v>
      </c>
      <c r="C18" s="164" t="str">
        <f>IF('Info + taal-langue'!$B$2="Nederlands",'NL+ FR'!$A$43,'NL+ FR'!$B$43)</f>
        <v>Het voorkomen van minstens één incident als gevolg van middelengebruik in de loop van het voorgaande jaar</v>
      </c>
      <c r="D18" s="168" t="str">
        <f>IF('Info + taal-langue'!$B$2="Nederlands",'NL+ FR'!$A$73,'NL+ FR'!$B$73)</f>
        <v>11. MIDDELENGEBRUIK</v>
      </c>
      <c r="E18" s="162" t="str">
        <f>IF('Info + taal-langue'!$B$2="Nederlands",'NL+ FR'!$A$112,'NL+ FR'!$B$112)</f>
        <v>Meer informatie</v>
      </c>
      <c r="F18" s="166">
        <f>'Data collection'!U16</f>
        <v>0</v>
      </c>
      <c r="G18" s="168" t="str">
        <f>IF('Info + taal-langue'!$B$2="Nederlands",'NL+ FR'!$A$73,'NL+ FR'!$B$73)</f>
        <v>11. MIDDELENGEBRUIK</v>
      </c>
    </row>
    <row r="19" spans="1:7" ht="18" customHeight="1" thickBot="1" x14ac:dyDescent="0.3">
      <c r="A19" s="165"/>
      <c r="B19" s="165"/>
      <c r="C19" s="165"/>
      <c r="D19" s="169"/>
      <c r="E19" s="163"/>
      <c r="F19" s="167"/>
      <c r="G19" s="169"/>
    </row>
    <row r="20" spans="1:7" ht="66" customHeight="1" thickBot="1" x14ac:dyDescent="0.3">
      <c r="A20" s="8" t="str">
        <f>IF('Info + taal-langue'!$B$2="Nederlands",'NL+ FR'!$A$58,'NL+ FR'!$B$58)</f>
        <v>12. Structuurveranderingen binnen de onderneming</v>
      </c>
      <c r="B20" s="109" t="str">
        <f>IF('Info + taal-langue'!$B$2="Nederlands",'NL+ FR'!$A$44,'NL+ FR'!$B$44)</f>
        <v>Belangrijke wijzigingen in de organisatie van de onderneming (herstructurering, fusie, overname, collectief ontslag, grootschalige wijziging van de werkorganisatie, …)</v>
      </c>
      <c r="C20" s="8" t="str">
        <f>IF('Info + taal-langue'!$B$2="Nederlands",'NL+ FR'!$A$45,'NL+ FR'!$B$45)</f>
        <v>Het voorkomen van minstens één belangrijke structuurverandering in de loop van het voorgaande jaar</v>
      </c>
      <c r="D20" s="141" t="str">
        <f>IF('Info + taal-langue'!$B$2="Nederlands",'NL+ FR'!$A$74,'NL+ FR'!$B$74)</f>
        <v>12. VERANDERING</v>
      </c>
      <c r="E20" s="70" t="str">
        <f>IF('Info + taal-langue'!$B$2="Nederlands",'NL+ FR'!$A$112,'NL+ FR'!$B$112)</f>
        <v>Meer informatie</v>
      </c>
      <c r="F20" s="146">
        <f>'Data collection'!U17</f>
        <v>0</v>
      </c>
      <c r="G20" s="141" t="str">
        <f>IF('Info + taal-langue'!$B$2="Nederlands",'NL+ FR'!$A$74,'NL+ FR'!$B$74)</f>
        <v>12. VERANDERING</v>
      </c>
    </row>
    <row r="21" spans="1:7" ht="43.7" customHeight="1" thickBot="1" x14ac:dyDescent="0.3">
      <c r="A21" s="11"/>
      <c r="B21" s="11"/>
      <c r="C21" s="11"/>
      <c r="D21" s="11"/>
      <c r="E21" s="58"/>
      <c r="F21" s="73">
        <f>SUM(F2:F20)</f>
        <v>0</v>
      </c>
    </row>
    <row r="22" spans="1:7" ht="15.75" thickBot="1" x14ac:dyDescent="0.3"/>
    <row r="23" spans="1:7" x14ac:dyDescent="0.25">
      <c r="B23" s="1" t="str">
        <f>IF('Info + taal-langue'!$B$2="Nederlands",'NL+ FR'!$A$75,'NL+ FR'!$B$75)</f>
        <v xml:space="preserve">0,1 of 2 knipperlichten: </v>
      </c>
      <c r="C23" s="27" t="str">
        <f>IF('Info + taal-langue'!$B$2="Nederlands",'NL+ FR'!$A$81,'NL+ FR'!$B$81)</f>
        <v xml:space="preserve">3 of 4 knipperlichten: </v>
      </c>
      <c r="D23" s="4" t="str">
        <f>IF('Info + taal-langue'!$B$2="Nederlands",'NL+ FR'!$A$84,'NL+ FR'!$B$84)</f>
        <v xml:space="preserve">Meer dan 4 knipperlichten: </v>
      </c>
      <c r="E23" s="71"/>
    </row>
    <row r="24" spans="1:7" ht="30" customHeight="1" x14ac:dyDescent="0.25">
      <c r="B24" s="2" t="str">
        <f>IF('Info + taal-langue'!$B$2="Nederlands",'NL+ FR'!$A$76,'NL+ FR'!$B$76)</f>
        <v>U krijgt groen licht.</v>
      </c>
      <c r="C24" s="28" t="str">
        <f>IF('Info + taal-langue'!$B$2="Nederlands",'NL+ FR'!$A$82,'NL+ FR'!$B$82)</f>
        <v>Het is tijd om te handelen, want de situatie kan snel verergeren.</v>
      </c>
      <c r="D24" s="5" t="str">
        <f>IF('Info + taal-langue'!$B$2="Nederlands",'NL+ FR'!$A$85,'NL+ FR'!$B$85)</f>
        <v>U krijgt rood licht. De situatie is ernstig.</v>
      </c>
      <c r="E24" s="71"/>
    </row>
    <row r="25" spans="1:7" ht="63.75" x14ac:dyDescent="0.25">
      <c r="B25" s="2" t="str">
        <f>IF('Info + taal-langue'!$B$2="Nederlands",'NL+ FR'!$A$77,'NL+ FR'!$B$77)</f>
        <v>Blijf echter de evolutie van de knipperlichten opvolgen.</v>
      </c>
      <c r="C25" s="28" t="str">
        <f>IF('Info + taal-langue'!$B$2="Nederlands",'NL+ FR'!$A$83,'NL+ FR'!$B$83)</f>
        <v>Besteed prioritair aandacht aan de knipperlichten die uit de tabel naar voren komen en vul module 2 in om een duidelijker beeld 
van de situatie te bekomen en uw actieplan te kunnen opstellen.</v>
      </c>
      <c r="D25" s="5" t="str">
        <f>IF('Info + taal-langue'!$B$2="Nederlands",'NL+ FR'!$A$86,'NL+ FR'!$B$86)</f>
        <v>Vul meteen module 2 in, stel een actieplan op, leg prioriteiten vast en handel.</v>
      </c>
      <c r="E25" s="71"/>
    </row>
    <row r="26" spans="1:7" ht="25.5" x14ac:dyDescent="0.25">
      <c r="B26" s="2" t="str">
        <f>IF('Info + taal-langue'!$B$2="Nederlands",'NL+ FR'!$A$78,'NL+ FR'!$B$78)</f>
        <v>Indien u 1 of 2 Knipperlichten heeft, besteed hier dan prioritair aandacht aan.</v>
      </c>
      <c r="C26" s="29"/>
      <c r="D26" s="5" t="str">
        <f>IF('Info + taal-langue'!$B$2="Nederlands",'NL+ FR'!$A$87,'NL+ FR'!$B$87)</f>
        <v>U kunt gebruik maken van de instrumenten op de website van de FOD Werkgelegenheid, Arbeid en sociaal Overleg.</v>
      </c>
      <c r="E26" s="71"/>
    </row>
    <row r="27" spans="1:7" ht="45" customHeight="1" x14ac:dyDescent="0.25">
      <c r="B27" s="2" t="str">
        <f>IF('Info + taal-langue'!$B$2="Nederlands",'NL+ FR'!$A$79,'NL+ FR'!$B$79)</f>
        <v>Psychosociale risico’s voorkomen is belangrijk, het is een werk van elke dag.</v>
      </c>
      <c r="C27" s="29"/>
      <c r="D27" s="5" t="str">
        <f>IF('Info + taal-langue'!$B$2="Nederlands",'NL+ FR'!$A$163,'NL+ FR'!$B$163)</f>
        <v>https://www.beswic.be/nl</v>
      </c>
      <c r="E27" s="133"/>
    </row>
    <row r="28" spans="1:7" ht="33" customHeight="1" thickBot="1" x14ac:dyDescent="0.3">
      <c r="B28" s="3" t="str">
        <f>IF('Info + taal-langue'!$B$2="Nederlands",'NL+ FR'!$A$80,'NL+ FR'!$B$80)</f>
        <v>Als u de prediagnose wenst te verfijnen, kunt u module 2 invullen.</v>
      </c>
      <c r="C28" s="30"/>
      <c r="D28" s="7"/>
      <c r="E28" s="133"/>
    </row>
  </sheetData>
  <mergeCells count="49">
    <mergeCell ref="G16:G17"/>
    <mergeCell ref="A18:A19"/>
    <mergeCell ref="B18:B19"/>
    <mergeCell ref="C18:C19"/>
    <mergeCell ref="D18:D19"/>
    <mergeCell ref="E18:E19"/>
    <mergeCell ref="F18:F19"/>
    <mergeCell ref="G18:G19"/>
    <mergeCell ref="A16:A17"/>
    <mergeCell ref="B16:B17"/>
    <mergeCell ref="C16:C17"/>
    <mergeCell ref="D16:D17"/>
    <mergeCell ref="E16:E17"/>
    <mergeCell ref="F16:F17"/>
    <mergeCell ref="G12:G13"/>
    <mergeCell ref="A14:A15"/>
    <mergeCell ref="B14:B15"/>
    <mergeCell ref="C14:C15"/>
    <mergeCell ref="D14:D15"/>
    <mergeCell ref="E14:E15"/>
    <mergeCell ref="F14:F15"/>
    <mergeCell ref="G14:G15"/>
    <mergeCell ref="A12:A13"/>
    <mergeCell ref="B12:B13"/>
    <mergeCell ref="C12:C13"/>
    <mergeCell ref="D12:D13"/>
    <mergeCell ref="E12:E13"/>
    <mergeCell ref="F12:F13"/>
    <mergeCell ref="A7:A8"/>
    <mergeCell ref="C7:C8"/>
    <mergeCell ref="D7:D8"/>
    <mergeCell ref="E7:E8"/>
    <mergeCell ref="F7:F8"/>
    <mergeCell ref="G7:G8"/>
    <mergeCell ref="G3:G4"/>
    <mergeCell ref="H3:H4"/>
    <mergeCell ref="A5:A6"/>
    <mergeCell ref="B5:B6"/>
    <mergeCell ref="C5:C6"/>
    <mergeCell ref="D5:D6"/>
    <mergeCell ref="E5:E6"/>
    <mergeCell ref="F5:F6"/>
    <mergeCell ref="G5:G6"/>
    <mergeCell ref="A3:A4"/>
    <mergeCell ref="B3:B4"/>
    <mergeCell ref="C3:C4"/>
    <mergeCell ref="D3:D4"/>
    <mergeCell ref="E3:E4"/>
    <mergeCell ref="F3:F4"/>
  </mergeCells>
  <conditionalFormatting sqref="F21">
    <cfRule type="cellIs" dxfId="41" priority="2" operator="between">
      <formula>5</formula>
      <formula>12</formula>
    </cfRule>
    <cfRule type="cellIs" dxfId="40" priority="3" operator="between">
      <formula>3</formula>
      <formula>4</formula>
    </cfRule>
    <cfRule type="cellIs" dxfId="39" priority="4" operator="between">
      <formula>0</formula>
      <formula>2</formula>
    </cfRule>
  </conditionalFormatting>
  <conditionalFormatting sqref="E21">
    <cfRule type="colorScale" priority="1">
      <colorScale>
        <cfvo type="min"/>
        <cfvo type="percentile" val="50"/>
        <cfvo type="max"/>
        <color rgb="FF92D050"/>
        <color theme="5"/>
        <color rgb="FFFF0000"/>
      </colorScale>
    </cfRule>
  </conditionalFormatting>
  <hyperlinks>
    <hyperlink ref="H2" location="Interpretatie_N!A1" display="Interpretatie_N!A1"/>
    <hyperlink ref="H3" location="Interpretatie_N!A5" display="Interpretatie_N!A5"/>
    <hyperlink ref="H4" location="Interpretatie_N!A5" display="Interpretatie_N!A5"/>
    <hyperlink ref="E2" location="Interpretation!A2" display="Interpretation!A2"/>
    <hyperlink ref="E3" location="Interpretation!A4" display="Interpretation!A4"/>
    <hyperlink ref="E4" location="Interpretation!A4" display="Interpretation!A4"/>
    <hyperlink ref="E6" location="Interpretation!A5" display="Interpretation!A5"/>
    <hyperlink ref="E8" location="Interpretation!A6" display="Interpretation!A6"/>
    <hyperlink ref="E10" location="Interpretation!A10" display="Interpretation!A10"/>
    <hyperlink ref="E11" location="Interpretation!A11" display="Interpretation!A11"/>
    <hyperlink ref="E12" location="Interpretation!A12" display="Interpretation!A12"/>
    <hyperlink ref="E13" location="Interpretation!A12" display="Interpretation!A12"/>
    <hyperlink ref="E15" location="Interpretation!A13" display="Interpretation!A13"/>
    <hyperlink ref="E16" location="Interpretation!A14" display="Interpretation!A14"/>
    <hyperlink ref="E17" location="Interpretation!A14" display="Interpretation!A14"/>
    <hyperlink ref="E18" location="Interpretation!A15" display="Interpretation!A15"/>
    <hyperlink ref="E19" location="Interpretation!A15" display="Interpretation!A15"/>
    <hyperlink ref="E20" location="Interpretation!A16" display="Interpretation!A16"/>
    <hyperlink ref="E9" location="Interpretation!A9" display="Interpretation!A9"/>
  </hyperlinks>
  <printOptions gridLines="1"/>
  <pageMargins left="0.70866141732283472" right="0.70866141732283472" top="0.74803149606299213" bottom="0.74803149606299213" header="0.31496062992125984" footer="0.31496062992125984"/>
  <pageSetup paperSize="9" scale="48" orientation="landscape" horizontalDpi="300" verticalDpi="300"/>
  <headerFooter>
    <oddFooter>&amp;L&amp;P&amp;C&amp;D&amp;R&amp;F: &amp;A</oddFooter>
  </headerFooter>
  <ignoredErrors>
    <ignoredError sqref="D2:D20" unlockedFormula="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pageSetUpPr fitToPage="1"/>
  </sheetPr>
  <dimension ref="A1:I28"/>
  <sheetViews>
    <sheetView showGridLines="0" zoomScale="70" zoomScaleNormal="70" workbookViewId="0">
      <pane xSplit="1" topLeftCell="B1" activePane="topRight" state="frozen"/>
      <selection pane="topRight" activeCell="E23" sqref="E23"/>
    </sheetView>
  </sheetViews>
  <sheetFormatPr defaultColWidth="8.85546875" defaultRowHeight="15" x14ac:dyDescent="0.25"/>
  <cols>
    <col min="1" max="1" width="26.28515625" style="6" customWidth="1"/>
    <col min="2" max="2" width="41.140625" style="6" customWidth="1"/>
    <col min="3" max="4" width="49.7109375" style="6" customWidth="1"/>
    <col min="5" max="5" width="30.7109375" style="128" customWidth="1"/>
    <col min="6" max="6" width="13.42578125" style="16" customWidth="1"/>
    <col min="7" max="7" width="45" style="16" customWidth="1"/>
    <col min="8" max="8" width="41" hidden="1" customWidth="1"/>
  </cols>
  <sheetData>
    <row r="1" spans="1:9" ht="27" customHeight="1" thickBot="1" x14ac:dyDescent="0.3">
      <c r="A1" s="91" t="s">
        <v>127</v>
      </c>
      <c r="B1" s="91" t="str">
        <f>IF('Info + taal-langue'!B2="Nederlands",'NL+ FR'!A6,'NL+ FR'!B6)</f>
        <v>Aantallen</v>
      </c>
      <c r="C1" s="91" t="str">
        <f>IF('Info + taal-langue'!$B$2="Nederlands",'NL+ FR'!$A$7,'NL+ FR'!$B$7)</f>
        <v>Criterium</v>
      </c>
      <c r="D1" s="88" t="str">
        <f>IF('Info + taal-langue'!$B$2="Nederlands",'NL+ FR'!$A$141,'NL+ FR'!$B$141)</f>
        <v>Aanpassing criterium</v>
      </c>
      <c r="E1" s="57"/>
      <c r="F1" s="21" t="str">
        <f>IF('Info + taal-langue'!$B$2="Nederlands",'NL+ FR'!$A$8,'NL+ FR'!$B$8)</f>
        <v>NEE=0 JA=1</v>
      </c>
      <c r="G1" s="87" t="str">
        <f>IF('Info + taal-langue'!$B$2="Nederlands",'NL+ FR'!$A$62,'NL+ FR'!$B$62)</f>
        <v>Bespreking thema</v>
      </c>
    </row>
    <row r="2" spans="1:9" ht="32.1" customHeight="1" thickBot="1" x14ac:dyDescent="0.3">
      <c r="A2" s="8" t="str">
        <f>IF('Info + taal-langue'!$B$2="Nederlands",'NL+ FR'!$A$47,'NL+ FR'!$B$47)</f>
        <v>1. Ernstige arbeidsongevallen</v>
      </c>
      <c r="B2" s="8" t="str">
        <f>IF('Info + taal-langue'!$B$2="Nederlands",'NL+ FR'!$A$21,'NL+ FR'!$B$21)</f>
        <v>Aantal arbeidsongevallen die beschouwd worden als ernstig</v>
      </c>
      <c r="C2" s="8" t="str">
        <f>IF('Info + taal-langue'!$B$2="Nederlands",'NL+ FR'!$A$22,'NL+ FR'!$B$22)</f>
        <v>Het voorkomen van minstens één ernstig arbeidsongeval in de loop van het voorgaande jaar</v>
      </c>
      <c r="D2" s="141" t="str">
        <f>IF('Info + taal-langue'!$B$2="Nederlands",'NL+ FR'!$A$63,'NL+ FR'!$B$63)</f>
        <v>1. ERNSTIGE ARBEIDSONGEVALLEN</v>
      </c>
      <c r="E2" s="70" t="str">
        <f>IF('Info + taal-langue'!$B$2="Nederlands",'NL+ FR'!$A$112,'NL+ FR'!$B$112)</f>
        <v>Meer informatie</v>
      </c>
      <c r="F2" s="146">
        <f>'Data collection'!V5</f>
        <v>0</v>
      </c>
      <c r="G2" s="141" t="str">
        <f>IF('Info + taal-langue'!$B$2="Nederlands",'NL+ FR'!$A$63,'NL+ FR'!$B$63)</f>
        <v>1. ERNSTIGE ARBEIDSONGEVALLEN</v>
      </c>
      <c r="H2" s="50" t="str">
        <f>IF('Info + taal-langue'!$B$2="Nederlands",'NL+ FR'!$A$103,'NL+ FR'!$B$103)</f>
        <v>Meer informatie over dit knipperlicht</v>
      </c>
    </row>
    <row r="3" spans="1:9" ht="66.95" customHeight="1" x14ac:dyDescent="0.25">
      <c r="A3" s="164" t="str">
        <f>IF('Info + taal-langue'!$B$2="Nederlands",'NL+ FR'!$A$48,'NL+ FR'!$B$48)</f>
        <v>2. Afwezigheden van lange duur wegens ziekte</v>
      </c>
      <c r="B3" s="164" t="str">
        <f>IF('Info + taal-langue'!$B$2="Nederlands",'NL+ FR'!$A$23,'NL+ FR'!$B$23)</f>
        <v>Aantal werknemers die wegens ziekte afwezig geweest zijn gedurende een lange periode (meer dan 30 kalenderdagen)</v>
      </c>
      <c r="C3" s="164" t="str">
        <f>IF('Info + taal-langue'!$B$2="Nederlands",'NL+ FR'!$A$24,'NL+ FR'!$B$24)</f>
        <v>Het voorkomen van minstens één ziektegeval van lange duur in de loop van het voorgaande jaar</v>
      </c>
      <c r="D3" s="168" t="str">
        <f>IF('Info + taal-langue'!$B$2="Nederlands",'NL+ FR'!$A$64,'NL+ FR'!$B$64)</f>
        <v>2. LANGDURIGE AFWEZIGHEDEN</v>
      </c>
      <c r="E3" s="162" t="str">
        <f>IF('Info + taal-langue'!$B$2="Nederlands",'NL+ FR'!$A$112,'NL+ FR'!$B$112)</f>
        <v>Meer informatie</v>
      </c>
      <c r="F3" s="166">
        <f>'Data collection'!V6</f>
        <v>0</v>
      </c>
      <c r="G3" s="168" t="str">
        <f>IF('Info + taal-langue'!$B$2="Nederlands",'NL+ FR'!$A$64,'NL+ FR'!$B$64)</f>
        <v>2. LANGDURIGE AFWEZIGHEDEN</v>
      </c>
      <c r="H3" s="170" t="str">
        <f>IF('Info + taal-langue'!$B$2="Nederlands",'NL+ FR'!$A$103,'NL+ FR'!$B$103)</f>
        <v>Meer informatie over dit knipperlicht</v>
      </c>
    </row>
    <row r="4" spans="1:9" ht="15.75" thickBot="1" x14ac:dyDescent="0.3">
      <c r="A4" s="165"/>
      <c r="B4" s="165"/>
      <c r="C4" s="165"/>
      <c r="D4" s="169"/>
      <c r="E4" s="163"/>
      <c r="F4" s="167"/>
      <c r="G4" s="169"/>
      <c r="H4" s="170"/>
    </row>
    <row r="5" spans="1:9" ht="65.099999999999994" customHeight="1" x14ac:dyDescent="0.25">
      <c r="A5" s="164" t="str">
        <f>IF('Info + taal-langue'!$B$2="Nederlands",'NL+ FR'!$A$49,'NL+ FR'!$B$49)</f>
        <v>3. Herhaalde kortdurende afwezigheden wegens ziekte</v>
      </c>
      <c r="B5" s="164" t="str">
        <f>IF('Info + taal-langue'!$B$2="Nederlands",'NL+ FR'!$A$25,'NL+ FR'!$B$25)</f>
        <v>Aantal werknemers dat meerdere malen (meer dan drie keer) afwezig is geweest voor kortere perioden (minder dan 30 dagen)</v>
      </c>
      <c r="C5" s="164" t="str">
        <f>IF('Info + taal-langue'!$B$2="Nederlands",'NL+ FR'!$A$26,'NL+ FR'!$B$26)</f>
        <v>Het voorkomen van dergelijk patroon van afwezigheden van korte duur (meer dan 3 keer) in de loop van het voorgaande jaar</v>
      </c>
      <c r="D5" s="168" t="str">
        <f>IF('Info + taal-langue'!$B$2="Nederlands",'NL+ FR'!$A$65,'NL+ FR'!$B$65)</f>
        <v>3. HERHAALDE KORTDURENDE AFWEZIGHEDEN</v>
      </c>
      <c r="E5" s="162" t="str">
        <f>IF('Info + taal-langue'!$B$2="Nederlands",'NL+ FR'!$A$112,'NL+ FR'!$B$112)</f>
        <v>Meer informatie</v>
      </c>
      <c r="F5" s="166">
        <f>'Data collection'!V7</f>
        <v>0</v>
      </c>
      <c r="G5" s="168" t="str">
        <f>IF('Info + taal-langue'!$B$2="Nederlands",'NL+ FR'!$A$65,'NL+ FR'!$B$65)</f>
        <v>3. HERHAALDE KORTDURENDE AFWEZIGHEDEN</v>
      </c>
      <c r="I5" s="16"/>
    </row>
    <row r="6" spans="1:9" ht="15.75" thickBot="1" x14ac:dyDescent="0.3">
      <c r="A6" s="165"/>
      <c r="B6" s="165"/>
      <c r="C6" s="165"/>
      <c r="D6" s="169"/>
      <c r="E6" s="163"/>
      <c r="F6" s="167"/>
      <c r="G6" s="169"/>
    </row>
    <row r="7" spans="1:9" ht="23.1" customHeight="1" thickBot="1" x14ac:dyDescent="0.3">
      <c r="A7" s="164" t="str">
        <f>IF('Info + taal-langue'!$B$2="Nederlands",'NL+ FR'!$A$50,'NL+ FR'!$B$50)</f>
        <v>4. Verloop (turnover)</v>
      </c>
      <c r="B7" s="15" t="str">
        <f>IF('Info + taal-langue'!$B$2="Nederlands",'NL+ FR'!$A$27,'NL+ FR'!$B$27)</f>
        <v>Aantal nieuw aangeworven personen</v>
      </c>
      <c r="C7" s="164" t="str">
        <f>IF('Info + taal-langue'!$B$2="Nederlands",'NL+ FR'!$A$29,'NL+ FR'!$B$29)</f>
        <v>Het voorgaande jaar heeft een abnormaal verloop te zien gegeven</v>
      </c>
      <c r="D7" s="168" t="str">
        <f>IF('Info + taal-langue'!$B$2="Nederlands",'NL+ FR'!$A$66,'NL+ FR'!$B$66)</f>
        <v>4. VERLOOP</v>
      </c>
      <c r="E7" s="162" t="str">
        <f>IF('Info + taal-langue'!$B$2="Nederlands",'NL+ FR'!$A$112,'NL+ FR'!$B$112)</f>
        <v>Meer informatie</v>
      </c>
      <c r="F7" s="166">
        <f>'Data collection'!V8</f>
        <v>0</v>
      </c>
      <c r="G7" s="168" t="str">
        <f>IF('Info + taal-langue'!$B$2="Nederlands",'NL+ FR'!$A$66,'NL+ FR'!$B$66)</f>
        <v>4. VERLOOP</v>
      </c>
    </row>
    <row r="8" spans="1:9" ht="27.95" customHeight="1" thickBot="1" x14ac:dyDescent="0.3">
      <c r="A8" s="165"/>
      <c r="B8" s="13" t="str">
        <f>IF('Info + taal-langue'!$B$2="Nederlands",'NL+ FR'!$A$28,'NL+ FR'!$B$28)</f>
        <v>Aantal personen dat de onderneming verlaten heeft</v>
      </c>
      <c r="C8" s="165"/>
      <c r="D8" s="169"/>
      <c r="E8" s="163"/>
      <c r="F8" s="167"/>
      <c r="G8" s="169"/>
    </row>
    <row r="9" spans="1:9" ht="71.099999999999994" customHeight="1" thickBot="1" x14ac:dyDescent="0.3">
      <c r="A9" s="8" t="str">
        <f>IF('Info + taal-langue'!$B$2="Nederlands",'NL+ FR'!$A$51,'NL+ FR'!$B$51)</f>
        <v>5. Interne personeelsmutaties</v>
      </c>
      <c r="B9" s="109" t="str">
        <f>IF('Info + taal-langue'!$B$2="Nederlands",'NL+ FR'!$A$30,'NL+ FR'!$B$30)</f>
        <v>Aantal interne mutaties op aanvraag van de betrokken werknemers</v>
      </c>
      <c r="C9" s="8" t="str">
        <f>IF('Info + taal-langue'!$B$2="Nederlands",'NL+ FR'!$A$31,'NL+ FR'!$B$31)</f>
        <v>Het aantal aangevraagde interne mutaties is het voorgaande jaar abnormaal hoog geweest, rekening houdend met het gevoerde personeelsbeleid inzake interne mobiliteit (op het vlak van de onderneming/van de werkeenheid)</v>
      </c>
      <c r="D9" s="141" t="str">
        <f>IF('Info + taal-langue'!$B$2="Nederlands",'NL+ FR'!$A$67,'NL+ FR'!$B$67)</f>
        <v>5. INTERNE MUTATIES</v>
      </c>
      <c r="E9" s="70" t="str">
        <f>IF('Info + taal-langue'!$B$2="Nederlands",'NL+ FR'!$A$112,'NL+ FR'!$B$112)</f>
        <v>Meer informatie</v>
      </c>
      <c r="F9" s="146">
        <f>'Data collection'!V10</f>
        <v>0</v>
      </c>
      <c r="G9" s="141" t="str">
        <f>IF('Info + taal-langue'!$B$2="Nederlands",'NL+ FR'!$A$67,'NL+ FR'!$B$67)</f>
        <v>5. INTERNE MUTATIES</v>
      </c>
    </row>
    <row r="10" spans="1:9" ht="51" customHeight="1" thickBot="1" x14ac:dyDescent="0.3">
      <c r="A10" s="8" t="str">
        <f>IF('Info + taal-langue'!$B$2="Nederlands",'NL+ FR'!$A$52,'NL+ FR'!$B$52)</f>
        <v>6. Disciplinaire procedures n.a.v. disfunctioneren</v>
      </c>
      <c r="B10" s="109" t="str">
        <f>IF('Info + taal-langue'!$B$2="Nederlands",'NL+ FR'!$A$32,'NL+ FR'!$B$32)</f>
        <v>Aantal (interne) procedures opgestart binnen de onderneming naar aanleiding van het disfunctioneren van een werknemer</v>
      </c>
      <c r="C10" s="8" t="str">
        <f>IF('Info + taal-langue'!$B$2="Nederlands",'NL+ FR'!$A$33,'NL+ FR'!$B$33)</f>
        <v>Minstens één dergelijke procedure in de loop van het voorgaande jaar</v>
      </c>
      <c r="D10" s="141" t="str">
        <f>IF('Info + taal-langue'!$B$2="Nederlands",'NL+ FR'!$A$68,'NL+ FR'!$B$68)</f>
        <v>6. PROCEDURES</v>
      </c>
      <c r="E10" s="70" t="str">
        <f>IF('Info + taal-langue'!$B$2="Nederlands",'NL+ FR'!$A$112,'NL+ FR'!$B$112)</f>
        <v>Meer informatie</v>
      </c>
      <c r="F10" s="146">
        <f>'Data collection'!V11</f>
        <v>0</v>
      </c>
      <c r="G10" s="141" t="str">
        <f>IF('Info + taal-langue'!$B$2="Nederlands",'NL+ FR'!$A$68,'NL+ FR'!$B$68)</f>
        <v>6. PROCEDURES</v>
      </c>
    </row>
    <row r="11" spans="1:9" ht="72.95" customHeight="1" thickBot="1" x14ac:dyDescent="0.3">
      <c r="A11" s="9" t="str">
        <f>IF('Info + taal-langue'!$B$2="Nederlands",'NL+ FR'!$A$53,'NL+ FR'!$B$53)</f>
        <v>7. Verzoeken tot een psychosociale interventie</v>
      </c>
      <c r="B11" s="14" t="str">
        <f>IF('Info + taal-langue'!$B$2="Nederlands",'NL+ FR'!$A$34,'NL+ FR'!$B$34)</f>
        <v>Het aantal formele en informele verzoeken tot een psychosociale interventie, gericht aan de vertrouwenspersoon of de 
interne/externe preventieadviseur psychosociale aspecten</v>
      </c>
      <c r="C11" s="9" t="str">
        <f>IF('Info + taal-langue'!$B$2="Nederlands",'NL+ FR'!$A$35,'NL+ FR'!$B$35)</f>
        <v>Minstens één dergelijke vraag tot interventie in de loop van het voorafgaande jaar</v>
      </c>
      <c r="D11" s="141" t="str">
        <f>IF('Info + taal-langue'!$B$2="Nederlands",'NL+ FR'!$A$69,'NL+ FR'!$B$69)</f>
        <v>7. PSYCHOSOCIALE VERZOEKEN</v>
      </c>
      <c r="E11" s="70" t="str">
        <f>IF('Info + taal-langue'!$B$2="Nederlands",'NL+ FR'!$A$112,'NL+ FR'!$B$112)</f>
        <v>Meer informatie</v>
      </c>
      <c r="F11" s="146">
        <f>'Data collection'!V12</f>
        <v>0</v>
      </c>
      <c r="G11" s="141" t="str">
        <f>IF('Info + taal-langue'!$B$2="Nederlands",'NL+ FR'!$A$69,'NL+ FR'!$B$69)</f>
        <v>7. PSYCHOSOCIALE VERZOEKEN</v>
      </c>
    </row>
    <row r="12" spans="1:9" ht="40.700000000000003" customHeight="1" x14ac:dyDescent="0.25">
      <c r="A12" s="164" t="str">
        <f>IF('Info + taal-langue'!$B$2="Nederlands",'NL+ FR'!$A$54,'NL+ FR'!$B$54)</f>
        <v>8. (Pogingen tot) zelfdoding met een ondernemingsgebonden oorzaak</v>
      </c>
      <c r="B12" s="164" t="str">
        <f>IF('Info + taal-langue'!$B$2="Nederlands",'NL+ FR'!$A$36,'NL+ FR'!$B$36)</f>
        <v>Aantal zelfdodingen en pogingen tot zelfdoding op de werkplaats of buiten de werkplaats maar die door de collega’s of door de 
familie geweten worden aan de arbeidssituatie</v>
      </c>
      <c r="C12" s="164" t="str">
        <f>IF('Info + taal-langue'!$B$2="Nederlands",'NL+ FR'!$A$37,'NL+ FR'!$B$37)</f>
        <v>Het voorkomen van minstens één dergelijke (poging tot) zelfdoding in de loop van het voorgaande jaar</v>
      </c>
      <c r="D12" s="168" t="str">
        <f>IF('Info + taal-langue'!$B$2="Nederlands",'NL+ FR'!$A$70,'NL+ FR'!$B$70)</f>
        <v>8. ZELFDODING</v>
      </c>
      <c r="E12" s="162" t="str">
        <f>IF('Info + taal-langue'!$B$2="Nederlands",'NL+ FR'!$A$112,'NL+ FR'!$B$112)</f>
        <v>Meer informatie</v>
      </c>
      <c r="F12" s="166">
        <f>'Data collection'!V13</f>
        <v>0</v>
      </c>
      <c r="G12" s="168" t="str">
        <f>IF('Info + taal-langue'!$B$2="Nederlands",'NL+ FR'!$A$70,'NL+ FR'!$B$70)</f>
        <v>8. ZELFDODING</v>
      </c>
    </row>
    <row r="13" spans="1:9" ht="23.1" customHeight="1" thickBot="1" x14ac:dyDescent="0.3">
      <c r="A13" s="165"/>
      <c r="B13" s="165"/>
      <c r="C13" s="165"/>
      <c r="D13" s="169"/>
      <c r="E13" s="163"/>
      <c r="F13" s="167"/>
      <c r="G13" s="169"/>
    </row>
    <row r="14" spans="1:9" ht="30.6" customHeight="1" x14ac:dyDescent="0.25">
      <c r="A14" s="164" t="str">
        <f>IF('Info + taal-langue'!$B$2="Nederlands",'NL+ FR'!$A$55,'NL+ FR'!$B$55)</f>
        <v>9. Stakingen, collectieve werkonderbrekingen en vergelijkbare acties</v>
      </c>
      <c r="B14" s="164" t="str">
        <f>IF('Info + taal-langue'!$B$2="Nederlands",'NL+ FR'!$A$38,'NL+ FR'!$B$38)</f>
        <v>Aantal stakingen en gemeenschappelijke werkonderbrekingen in het kader van een ondernemingsgebonden problematiek</v>
      </c>
      <c r="C14" s="164" t="str">
        <f>IF('Info + taal-langue'!$B$2="Nederlands",'NL+ FR'!$A$39,'NL+ FR'!$B$39)</f>
        <v>Het voorkomen van minstens één dergelijke gemeenschappelijke actie in de loop van het voorgaande jaar</v>
      </c>
      <c r="D14" s="168" t="str">
        <f>IF('Info + taal-langue'!$B$2="Nederlands",'NL+ FR'!$A$71,'NL+ FR'!$B$71)</f>
        <v>9. STAKING</v>
      </c>
      <c r="E14" s="162" t="str">
        <f>IF('Info + taal-langue'!$B$2="Nederlands",'NL+ FR'!$A$112,'NL+ FR'!$B$112)</f>
        <v>Meer informatie</v>
      </c>
      <c r="F14" s="166">
        <f>'Data collection'!V14</f>
        <v>0</v>
      </c>
      <c r="G14" s="168" t="str">
        <f>IF('Info + taal-langue'!$B$2="Nederlands",'NL+ FR'!$A$71,'NL+ FR'!$B$71)</f>
        <v>9. STAKING</v>
      </c>
    </row>
    <row r="15" spans="1:9" ht="18.95" customHeight="1" thickBot="1" x14ac:dyDescent="0.3">
      <c r="A15" s="165"/>
      <c r="B15" s="165"/>
      <c r="C15" s="165"/>
      <c r="D15" s="169"/>
      <c r="E15" s="163"/>
      <c r="F15" s="167"/>
      <c r="G15" s="169"/>
    </row>
    <row r="16" spans="1:9" ht="30.6" customHeight="1" x14ac:dyDescent="0.25">
      <c r="A16" s="164" t="str">
        <f>IF('Info + taal-langue'!$B$2="Nederlands",'NL+ FR'!$A$56,'NL+ FR'!$B$56)</f>
        <v>10. Mogelijks schokkende gebeurtenissen voorgevallen op de arbeidsplaats</v>
      </c>
      <c r="B16" s="164" t="str">
        <f>IF('Info + taal-langue'!$B$2="Nederlands",'NL+ FR'!$A$40,'NL+ FR'!$B$40)</f>
        <v>Aantal mogelijks schokkende gebeurtenissen op de arbeidsplaats waarbij één of meerdere werknemers betrokken waren</v>
      </c>
      <c r="C16" s="164" t="str">
        <f>IF('Info + taal-langue'!$B$2="Nederlands",'NL+ FR'!$A$41,'NL+ FR'!$B$41)</f>
        <v>Het voorkomen van minstens één dergelijke gebeurtenis in de loop van het voorgaande jaar</v>
      </c>
      <c r="D16" s="168" t="str">
        <f>IF('Info + taal-langue'!$B$2="Nederlands",'NL+ FR'!$A$72,'NL+ FR'!$B$72)</f>
        <v>10. SCHOKKENDE GEBEURTENISSEN</v>
      </c>
      <c r="E16" s="162" t="str">
        <f>IF('Info + taal-langue'!$B$2="Nederlands",'NL+ FR'!$A$112,'NL+ FR'!$B$112)</f>
        <v>Meer informatie</v>
      </c>
      <c r="F16" s="166">
        <f>'Data collection'!V15</f>
        <v>0</v>
      </c>
      <c r="G16" s="168" t="str">
        <f>IF('Info + taal-langue'!$B$2="Nederlands",'NL+ FR'!$A$72,'NL+ FR'!$B$72)</f>
        <v>10. SCHOKKENDE GEBEURTENISSEN</v>
      </c>
    </row>
    <row r="17" spans="1:7" ht="21" customHeight="1" thickBot="1" x14ac:dyDescent="0.3">
      <c r="A17" s="165"/>
      <c r="B17" s="165"/>
      <c r="C17" s="165"/>
      <c r="D17" s="169"/>
      <c r="E17" s="163"/>
      <c r="F17" s="167"/>
      <c r="G17" s="169"/>
    </row>
    <row r="18" spans="1:7" ht="30.6" customHeight="1" x14ac:dyDescent="0.25">
      <c r="A18" s="164" t="str">
        <f>IF('Info + taal-langue'!$B$2="Nederlands",'NL+ FR'!$A$57,'NL+ FR'!$B$57)</f>
        <v>11. Functioneringsproblemen ten gevolge van middelengebruik</v>
      </c>
      <c r="B18" s="164" t="str">
        <f>IF('Info + taal-langue'!$B$2="Nederlands",'NL+ FR'!$A$42,'NL+ FR'!$B$42)</f>
        <v>Aantal incidenten op de arbeidsplaats die verband houden met het gebruik van alcohol, medicatie of andere drugs</v>
      </c>
      <c r="C18" s="164" t="str">
        <f>IF('Info + taal-langue'!$B$2="Nederlands",'NL+ FR'!$A$43,'NL+ FR'!$B$43)</f>
        <v>Het voorkomen van minstens één incident als gevolg van middelengebruik in de loop van het voorgaande jaar</v>
      </c>
      <c r="D18" s="168" t="str">
        <f>IF('Info + taal-langue'!$B$2="Nederlands",'NL+ FR'!$A$73,'NL+ FR'!$B$73)</f>
        <v>11. MIDDELENGEBRUIK</v>
      </c>
      <c r="E18" s="162" t="str">
        <f>IF('Info + taal-langue'!$B$2="Nederlands",'NL+ FR'!$A$112,'NL+ FR'!$B$112)</f>
        <v>Meer informatie</v>
      </c>
      <c r="F18" s="166">
        <f>'Data collection'!V16</f>
        <v>0</v>
      </c>
      <c r="G18" s="168" t="str">
        <f>IF('Info + taal-langue'!$B$2="Nederlands",'NL+ FR'!$A$73,'NL+ FR'!$B$73)</f>
        <v>11. MIDDELENGEBRUIK</v>
      </c>
    </row>
    <row r="19" spans="1:7" ht="18" customHeight="1" thickBot="1" x14ac:dyDescent="0.3">
      <c r="A19" s="165"/>
      <c r="B19" s="165"/>
      <c r="C19" s="165"/>
      <c r="D19" s="169"/>
      <c r="E19" s="163"/>
      <c r="F19" s="167"/>
      <c r="G19" s="169"/>
    </row>
    <row r="20" spans="1:7" ht="66" customHeight="1" thickBot="1" x14ac:dyDescent="0.3">
      <c r="A20" s="8" t="str">
        <f>IF('Info + taal-langue'!$B$2="Nederlands",'NL+ FR'!$A$58,'NL+ FR'!$B$58)</f>
        <v>12. Structuurveranderingen binnen de onderneming</v>
      </c>
      <c r="B20" s="109" t="str">
        <f>IF('Info + taal-langue'!$B$2="Nederlands",'NL+ FR'!$A$44,'NL+ FR'!$B$44)</f>
        <v>Belangrijke wijzigingen in de organisatie van de onderneming (herstructurering, fusie, overname, collectief ontslag, grootschalige wijziging van de werkorganisatie, …)</v>
      </c>
      <c r="C20" s="8" t="str">
        <f>IF('Info + taal-langue'!$B$2="Nederlands",'NL+ FR'!$A$45,'NL+ FR'!$B$45)</f>
        <v>Het voorkomen van minstens één belangrijke structuurverandering in de loop van het voorgaande jaar</v>
      </c>
      <c r="D20" s="141" t="str">
        <f>IF('Info + taal-langue'!$B$2="Nederlands",'NL+ FR'!$A$74,'NL+ FR'!$B$74)</f>
        <v>12. VERANDERING</v>
      </c>
      <c r="E20" s="70" t="str">
        <f>IF('Info + taal-langue'!$B$2="Nederlands",'NL+ FR'!$A$112,'NL+ FR'!$B$112)</f>
        <v>Meer informatie</v>
      </c>
      <c r="F20" s="146">
        <f>'Data collection'!V17</f>
        <v>0</v>
      </c>
      <c r="G20" s="141" t="str">
        <f>IF('Info + taal-langue'!$B$2="Nederlands",'NL+ FR'!$A$74,'NL+ FR'!$B$74)</f>
        <v>12. VERANDERING</v>
      </c>
    </row>
    <row r="21" spans="1:7" ht="43.7" customHeight="1" thickBot="1" x14ac:dyDescent="0.3">
      <c r="A21" s="11"/>
      <c r="B21" s="11"/>
      <c r="C21" s="11"/>
      <c r="D21" s="11"/>
      <c r="E21" s="58"/>
      <c r="F21" s="73">
        <f>SUM(F2:F20)</f>
        <v>0</v>
      </c>
    </row>
    <row r="22" spans="1:7" ht="15.75" thickBot="1" x14ac:dyDescent="0.3"/>
    <row r="23" spans="1:7" x14ac:dyDescent="0.25">
      <c r="B23" s="1" t="str">
        <f>IF('Info + taal-langue'!$B$2="Nederlands",'NL+ FR'!$A$75,'NL+ FR'!$B$75)</f>
        <v xml:space="preserve">0,1 of 2 knipperlichten: </v>
      </c>
      <c r="C23" s="27" t="str">
        <f>IF('Info + taal-langue'!$B$2="Nederlands",'NL+ FR'!$A$81,'NL+ FR'!$B$81)</f>
        <v xml:space="preserve">3 of 4 knipperlichten: </v>
      </c>
      <c r="D23" s="4" t="str">
        <f>IF('Info + taal-langue'!$B$2="Nederlands",'NL+ FR'!$A$84,'NL+ FR'!$B$84)</f>
        <v xml:space="preserve">Meer dan 4 knipperlichten: </v>
      </c>
      <c r="E23" s="71"/>
    </row>
    <row r="24" spans="1:7" ht="30" customHeight="1" x14ac:dyDescent="0.25">
      <c r="B24" s="2" t="str">
        <f>IF('Info + taal-langue'!$B$2="Nederlands",'NL+ FR'!$A$76,'NL+ FR'!$B$76)</f>
        <v>U krijgt groen licht.</v>
      </c>
      <c r="C24" s="28" t="str">
        <f>IF('Info + taal-langue'!$B$2="Nederlands",'NL+ FR'!$A$82,'NL+ FR'!$B$82)</f>
        <v>Het is tijd om te handelen, want de situatie kan snel verergeren.</v>
      </c>
      <c r="D24" s="5" t="str">
        <f>IF('Info + taal-langue'!$B$2="Nederlands",'NL+ FR'!$A$85,'NL+ FR'!$B$85)</f>
        <v>U krijgt rood licht. De situatie is ernstig.</v>
      </c>
      <c r="E24" s="71"/>
    </row>
    <row r="25" spans="1:7" ht="63.75" x14ac:dyDescent="0.25">
      <c r="B25" s="2" t="str">
        <f>IF('Info + taal-langue'!$B$2="Nederlands",'NL+ FR'!$A$77,'NL+ FR'!$B$77)</f>
        <v>Blijf echter de evolutie van de knipperlichten opvolgen.</v>
      </c>
      <c r="C25" s="28" t="str">
        <f>IF('Info + taal-langue'!$B$2="Nederlands",'NL+ FR'!$A$83,'NL+ FR'!$B$83)</f>
        <v>Besteed prioritair aandacht aan de knipperlichten die uit de tabel naar voren komen en vul module 2 in om een duidelijker beeld 
van de situatie te bekomen en uw actieplan te kunnen opstellen.</v>
      </c>
      <c r="D25" s="5" t="str">
        <f>IF('Info + taal-langue'!$B$2="Nederlands",'NL+ FR'!$A$86,'NL+ FR'!$B$86)</f>
        <v>Vul meteen module 2 in, stel een actieplan op, leg prioriteiten vast en handel.</v>
      </c>
      <c r="E25" s="71"/>
    </row>
    <row r="26" spans="1:7" ht="25.5" x14ac:dyDescent="0.25">
      <c r="B26" s="2" t="str">
        <f>IF('Info + taal-langue'!$B$2="Nederlands",'NL+ FR'!$A$78,'NL+ FR'!$B$78)</f>
        <v>Indien u 1 of 2 Knipperlichten heeft, besteed hier dan prioritair aandacht aan.</v>
      </c>
      <c r="C26" s="29"/>
      <c r="D26" s="5" t="str">
        <f>IF('Info + taal-langue'!$B$2="Nederlands",'NL+ FR'!$A$87,'NL+ FR'!$B$87)</f>
        <v>U kunt gebruik maken van de instrumenten op de website van de FOD Werkgelegenheid, Arbeid en sociaal Overleg.</v>
      </c>
      <c r="E26" s="71"/>
    </row>
    <row r="27" spans="1:7" ht="45" customHeight="1" x14ac:dyDescent="0.25">
      <c r="B27" s="2" t="str">
        <f>IF('Info + taal-langue'!$B$2="Nederlands",'NL+ FR'!$A$79,'NL+ FR'!$B$79)</f>
        <v>Psychosociale risico’s voorkomen is belangrijk, het is een werk van elke dag.</v>
      </c>
      <c r="C27" s="29"/>
      <c r="D27" s="5" t="str">
        <f>IF('Info + taal-langue'!$B$2="Nederlands",'NL+ FR'!$A$163,'NL+ FR'!$B$163)</f>
        <v>https://www.beswic.be/nl</v>
      </c>
      <c r="E27" s="133"/>
    </row>
    <row r="28" spans="1:7" ht="33" customHeight="1" thickBot="1" x14ac:dyDescent="0.3">
      <c r="B28" s="3" t="str">
        <f>IF('Info + taal-langue'!$B$2="Nederlands",'NL+ FR'!$A$80,'NL+ FR'!$B$80)</f>
        <v>Als u de prediagnose wenst te verfijnen, kunt u module 2 invullen.</v>
      </c>
      <c r="C28" s="30"/>
      <c r="D28" s="7"/>
      <c r="E28" s="133"/>
    </row>
  </sheetData>
  <mergeCells count="49">
    <mergeCell ref="G16:G17"/>
    <mergeCell ref="A18:A19"/>
    <mergeCell ref="B18:B19"/>
    <mergeCell ref="C18:C19"/>
    <mergeCell ref="D18:D19"/>
    <mergeCell ref="E18:E19"/>
    <mergeCell ref="F18:F19"/>
    <mergeCell ref="G18:G19"/>
    <mergeCell ref="A16:A17"/>
    <mergeCell ref="B16:B17"/>
    <mergeCell ref="C16:C17"/>
    <mergeCell ref="D16:D17"/>
    <mergeCell ref="E16:E17"/>
    <mergeCell ref="F16:F17"/>
    <mergeCell ref="G12:G13"/>
    <mergeCell ref="A14:A15"/>
    <mergeCell ref="B14:B15"/>
    <mergeCell ref="C14:C15"/>
    <mergeCell ref="D14:D15"/>
    <mergeCell ref="E14:E15"/>
    <mergeCell ref="F14:F15"/>
    <mergeCell ref="G14:G15"/>
    <mergeCell ref="A12:A13"/>
    <mergeCell ref="B12:B13"/>
    <mergeCell ref="C12:C13"/>
    <mergeCell ref="D12:D13"/>
    <mergeCell ref="E12:E13"/>
    <mergeCell ref="F12:F13"/>
    <mergeCell ref="A7:A8"/>
    <mergeCell ref="C7:C8"/>
    <mergeCell ref="D7:D8"/>
    <mergeCell ref="E7:E8"/>
    <mergeCell ref="F7:F8"/>
    <mergeCell ref="G7:G8"/>
    <mergeCell ref="G3:G4"/>
    <mergeCell ref="H3:H4"/>
    <mergeCell ref="A5:A6"/>
    <mergeCell ref="B5:B6"/>
    <mergeCell ref="C5:C6"/>
    <mergeCell ref="D5:D6"/>
    <mergeCell ref="E5:E6"/>
    <mergeCell ref="F5:F6"/>
    <mergeCell ref="G5:G6"/>
    <mergeCell ref="A3:A4"/>
    <mergeCell ref="B3:B4"/>
    <mergeCell ref="C3:C4"/>
    <mergeCell ref="D3:D4"/>
    <mergeCell ref="E3:E4"/>
    <mergeCell ref="F3:F4"/>
  </mergeCells>
  <conditionalFormatting sqref="F21">
    <cfRule type="cellIs" dxfId="38" priority="2" operator="between">
      <formula>5</formula>
      <formula>12</formula>
    </cfRule>
    <cfRule type="cellIs" dxfId="37" priority="3" operator="between">
      <formula>3</formula>
      <formula>4</formula>
    </cfRule>
    <cfRule type="cellIs" dxfId="36" priority="4" operator="between">
      <formula>0</formula>
      <formula>2</formula>
    </cfRule>
  </conditionalFormatting>
  <conditionalFormatting sqref="E21">
    <cfRule type="colorScale" priority="1">
      <colorScale>
        <cfvo type="min"/>
        <cfvo type="percentile" val="50"/>
        <cfvo type="max"/>
        <color rgb="FF92D050"/>
        <color theme="5"/>
        <color rgb="FFFF0000"/>
      </colorScale>
    </cfRule>
  </conditionalFormatting>
  <hyperlinks>
    <hyperlink ref="H2" location="Interpretatie_N!A1" display="Interpretatie_N!A1"/>
    <hyperlink ref="H3" location="Interpretatie_N!A5" display="Interpretatie_N!A5"/>
    <hyperlink ref="H4" location="Interpretatie_N!A5" display="Interpretatie_N!A5"/>
    <hyperlink ref="E2" location="Interpretation!A2" display="Interpretation!A2"/>
    <hyperlink ref="E3" location="Interpretation!A4" display="Interpretation!A4"/>
    <hyperlink ref="E4" location="Interpretation!A4" display="Interpretation!A4"/>
    <hyperlink ref="E6" location="Interpretation!A5" display="Interpretation!A5"/>
    <hyperlink ref="E8" location="Interpretation!A6" display="Interpretation!A6"/>
    <hyperlink ref="E10" location="Interpretation!A10" display="Interpretation!A10"/>
    <hyperlink ref="E11" location="Interpretation!A11" display="Interpretation!A11"/>
    <hyperlink ref="E12" location="Interpretation!A12" display="Interpretation!A12"/>
    <hyperlink ref="E13" location="Interpretation!A12" display="Interpretation!A12"/>
    <hyperlink ref="E15" location="Interpretation!A13" display="Interpretation!A13"/>
    <hyperlink ref="E16" location="Interpretation!A14" display="Interpretation!A14"/>
    <hyperlink ref="E17" location="Interpretation!A14" display="Interpretation!A14"/>
    <hyperlink ref="E18" location="Interpretation!A15" display="Interpretation!A15"/>
    <hyperlink ref="E19" location="Interpretation!A15" display="Interpretation!A15"/>
    <hyperlink ref="E20" location="Interpretation!A16" display="Interpretation!A16"/>
    <hyperlink ref="E9" location="Interpretation!A9" display="Interpretation!A9"/>
  </hyperlinks>
  <printOptions gridLines="1"/>
  <pageMargins left="0.70866141732283472" right="0.70866141732283472" top="0.74803149606299213" bottom="0.74803149606299213" header="0.31496062992125984" footer="0.31496062992125984"/>
  <pageSetup paperSize="9" scale="48" orientation="landscape" horizontalDpi="300" verticalDpi="300"/>
  <headerFooter>
    <oddFooter>&amp;L&amp;P&amp;C&amp;D&amp;R&amp;F: &amp;A</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28"/>
  <sheetViews>
    <sheetView showGridLines="0" topLeftCell="A5" workbookViewId="0">
      <pane xSplit="1" topLeftCell="B1" activePane="topRight" state="frozen"/>
      <selection pane="topRight" activeCell="G2" sqref="G2:G20"/>
    </sheetView>
  </sheetViews>
  <sheetFormatPr defaultColWidth="8.85546875" defaultRowHeight="15" x14ac:dyDescent="0.25"/>
  <cols>
    <col min="1" max="1" width="26.28515625" style="6" customWidth="1"/>
    <col min="2" max="2" width="41.140625" style="6" customWidth="1"/>
    <col min="3" max="4" width="49.7109375" style="6" customWidth="1"/>
    <col min="5" max="5" width="30.7109375" style="128" customWidth="1"/>
    <col min="6" max="6" width="12.7109375" style="16" customWidth="1"/>
    <col min="7" max="7" width="45" style="16" customWidth="1"/>
    <col min="8" max="8" width="41" hidden="1" customWidth="1"/>
  </cols>
  <sheetData>
    <row r="1" spans="1:9" ht="27" customHeight="1" thickBot="1" x14ac:dyDescent="0.3">
      <c r="A1" s="91" t="s">
        <v>127</v>
      </c>
      <c r="B1" s="91" t="str">
        <f>IF('Info + taal-langue'!B2="Nederlands",'NL+ FR'!A6,'NL+ FR'!B6)</f>
        <v>Aantallen</v>
      </c>
      <c r="C1" s="91" t="str">
        <f>IF('Info + taal-langue'!$B$2="Nederlands",'NL+ FR'!$A$7,'NL+ FR'!$B$7)</f>
        <v>Criterium</v>
      </c>
      <c r="D1" s="88" t="str">
        <f>IF('Info + taal-langue'!$B$2="Nederlands",'NL+ FR'!$A$141,'NL+ FR'!$B$141)</f>
        <v>Aanpassing criterium</v>
      </c>
      <c r="E1" s="57"/>
      <c r="F1" s="21" t="str">
        <f>IF('Info + taal-langue'!$B$2="Nederlands",'NL+ FR'!$A$8,'NL+ FR'!$B$8)</f>
        <v>NEE=0 JA=1</v>
      </c>
      <c r="G1" s="87" t="str">
        <f>IF('Info + taal-langue'!$B$2="Nederlands",'NL+ FR'!$A$62,'NL+ FR'!$B$62)</f>
        <v>Bespreking thema</v>
      </c>
    </row>
    <row r="2" spans="1:9" ht="32.1" customHeight="1" thickBot="1" x14ac:dyDescent="0.3">
      <c r="A2" s="8" t="str">
        <f>IF('Info + taal-langue'!$B$2="Nederlands",'NL+ FR'!$A$47,'NL+ FR'!$B$47)</f>
        <v>1. Ernstige arbeidsongevallen</v>
      </c>
      <c r="B2" s="8" t="str">
        <f>IF('Info + taal-langue'!$B$2="Nederlands",'NL+ FR'!$A$21,'NL+ FR'!$B$21)</f>
        <v>Aantal arbeidsongevallen die beschouwd worden als ernstig</v>
      </c>
      <c r="C2" s="8" t="str">
        <f>IF('Info + taal-langue'!$B$2="Nederlands",'NL+ FR'!$A$22,'NL+ FR'!$B$22)</f>
        <v>Het voorkomen van minstens één ernstig arbeidsongeval in de loop van het voorgaande jaar</v>
      </c>
      <c r="D2" s="141" t="str">
        <f>IF('Info + taal-langue'!$B$2="Nederlands",'NL+ FR'!$A$63,'NL+ FR'!$B$63)</f>
        <v>1. ERNSTIGE ARBEIDSONGEVALLEN</v>
      </c>
      <c r="E2" s="70" t="str">
        <f>IF('Info + taal-langue'!$B$2="Nederlands",'NL+ FR'!$A$112,'NL+ FR'!$B$112)</f>
        <v>Meer informatie</v>
      </c>
      <c r="F2" s="20">
        <f>'Data collection'!W5</f>
        <v>0</v>
      </c>
      <c r="G2" s="141" t="str">
        <f>IF('Info + taal-langue'!$B$2="Nederlands",'NL+ FR'!$A$63,'NL+ FR'!$B$63)</f>
        <v>1. ERNSTIGE ARBEIDSONGEVALLEN</v>
      </c>
      <c r="H2" s="50" t="str">
        <f>IF('Info + taal-langue'!$B$2="Nederlands",'NL+ FR'!$A$103,'NL+ FR'!$B$103)</f>
        <v>Meer informatie over dit knipperlicht</v>
      </c>
    </row>
    <row r="3" spans="1:9" ht="66.95" customHeight="1" x14ac:dyDescent="0.25">
      <c r="A3" s="164" t="str">
        <f>IF('Info + taal-langue'!$B$2="Nederlands",'NL+ FR'!$A$48,'NL+ FR'!$B$48)</f>
        <v>2. Afwezigheden van lange duur wegens ziekte</v>
      </c>
      <c r="B3" s="164" t="str">
        <f>IF('Info + taal-langue'!$B$2="Nederlands",'NL+ FR'!$A$23,'NL+ FR'!$B$23)</f>
        <v>Aantal werknemers die wegens ziekte afwezig geweest zijn gedurende een lange periode (meer dan 30 kalenderdagen)</v>
      </c>
      <c r="C3" s="164" t="str">
        <f>IF('Info + taal-langue'!$B$2="Nederlands",'NL+ FR'!$A$24,'NL+ FR'!$B$24)</f>
        <v>Het voorkomen van minstens één ziektegeval van lange duur in de loop van het voorgaande jaar</v>
      </c>
      <c r="D3" s="168" t="str">
        <f>IF('Info + taal-langue'!$B$2="Nederlands",'NL+ FR'!$A$64,'NL+ FR'!$B$64)</f>
        <v>2. LANGDURIGE AFWEZIGHEDEN</v>
      </c>
      <c r="E3" s="162" t="str">
        <f>IF('Info + taal-langue'!$B$2="Nederlands",'NL+ FR'!$A$112,'NL+ FR'!$B$112)</f>
        <v>Meer informatie</v>
      </c>
      <c r="F3" s="171">
        <f>'Data collection'!W6</f>
        <v>0</v>
      </c>
      <c r="G3" s="168" t="str">
        <f>IF('Info + taal-langue'!$B$2="Nederlands",'NL+ FR'!$A$64,'NL+ FR'!$B$64)</f>
        <v>2. LANGDURIGE AFWEZIGHEDEN</v>
      </c>
      <c r="H3" s="170" t="str">
        <f>IF('Info + taal-langue'!$B$2="Nederlands",'NL+ FR'!$A$103,'NL+ FR'!$B$103)</f>
        <v>Meer informatie over dit knipperlicht</v>
      </c>
    </row>
    <row r="4" spans="1:9" ht="15.75" thickBot="1" x14ac:dyDescent="0.3">
      <c r="A4" s="165"/>
      <c r="B4" s="165"/>
      <c r="C4" s="165"/>
      <c r="D4" s="169"/>
      <c r="E4" s="163"/>
      <c r="F4" s="172"/>
      <c r="G4" s="169"/>
      <c r="H4" s="170"/>
    </row>
    <row r="5" spans="1:9" ht="65.099999999999994" customHeight="1" x14ac:dyDescent="0.25">
      <c r="A5" s="164" t="str">
        <f>IF('Info + taal-langue'!$B$2="Nederlands",'NL+ FR'!$A$49,'NL+ FR'!$B$49)</f>
        <v>3. Herhaalde kortdurende afwezigheden wegens ziekte</v>
      </c>
      <c r="B5" s="164" t="str">
        <f>IF('Info + taal-langue'!$B$2="Nederlands",'NL+ FR'!$A$25,'NL+ FR'!$B$25)</f>
        <v>Aantal werknemers dat meerdere malen (meer dan drie keer) afwezig is geweest voor kortere perioden (minder dan 30 dagen)</v>
      </c>
      <c r="C5" s="164" t="str">
        <f>IF('Info + taal-langue'!$B$2="Nederlands",'NL+ FR'!$A$26,'NL+ FR'!$B$26)</f>
        <v>Het voorkomen van dergelijk patroon van afwezigheden van korte duur (meer dan 3 keer) in de loop van het voorgaande jaar</v>
      </c>
      <c r="D5" s="168" t="str">
        <f>IF('Info + taal-langue'!$B$2="Nederlands",'NL+ FR'!$A$65,'NL+ FR'!$B$65)</f>
        <v>3. HERHAALDE KORTDURENDE AFWEZIGHEDEN</v>
      </c>
      <c r="E5" s="162" t="str">
        <f>IF('Info + taal-langue'!$B$2="Nederlands",'NL+ FR'!$A$112,'NL+ FR'!$B$112)</f>
        <v>Meer informatie</v>
      </c>
      <c r="F5" s="171">
        <f>'Data collection'!W7</f>
        <v>0</v>
      </c>
      <c r="G5" s="168" t="str">
        <f>IF('Info + taal-langue'!$B$2="Nederlands",'NL+ FR'!$A$65,'NL+ FR'!$B$65)</f>
        <v>3. HERHAALDE KORTDURENDE AFWEZIGHEDEN</v>
      </c>
      <c r="I5" s="16"/>
    </row>
    <row r="6" spans="1:9" ht="15.75" thickBot="1" x14ac:dyDescent="0.3">
      <c r="A6" s="165"/>
      <c r="B6" s="165"/>
      <c r="C6" s="165"/>
      <c r="D6" s="169"/>
      <c r="E6" s="163"/>
      <c r="F6" s="172"/>
      <c r="G6" s="169"/>
    </row>
    <row r="7" spans="1:9" ht="23.1" customHeight="1" thickBot="1" x14ac:dyDescent="0.3">
      <c r="A7" s="164" t="str">
        <f>IF('Info + taal-langue'!$B$2="Nederlands",'NL+ FR'!$A$50,'NL+ FR'!$B$50)</f>
        <v>4. Verloop (turnover)</v>
      </c>
      <c r="B7" s="15" t="str">
        <f>IF('Info + taal-langue'!$B$2="Nederlands",'NL+ FR'!$A$27,'NL+ FR'!$B$27)</f>
        <v>Aantal nieuw aangeworven personen</v>
      </c>
      <c r="C7" s="164" t="str">
        <f>IF('Info + taal-langue'!$B$2="Nederlands",'NL+ FR'!$A$29,'NL+ FR'!$B$29)</f>
        <v>Het voorgaande jaar heeft een abnormaal verloop te zien gegeven</v>
      </c>
      <c r="D7" s="168" t="str">
        <f>IF('Info + taal-langue'!$B$2="Nederlands",'NL+ FR'!$A$66,'NL+ FR'!$B$66)</f>
        <v>4. VERLOOP</v>
      </c>
      <c r="E7" s="162" t="str">
        <f>IF('Info + taal-langue'!$B$2="Nederlands",'NL+ FR'!$A$112,'NL+ FR'!$B$112)</f>
        <v>Meer informatie</v>
      </c>
      <c r="F7" s="171">
        <f>'Data collection'!W8</f>
        <v>0</v>
      </c>
      <c r="G7" s="168" t="str">
        <f>IF('Info + taal-langue'!$B$2="Nederlands",'NL+ FR'!$A$66,'NL+ FR'!$B$66)</f>
        <v>4. VERLOOP</v>
      </c>
    </row>
    <row r="8" spans="1:9" ht="27.95" customHeight="1" thickBot="1" x14ac:dyDescent="0.3">
      <c r="A8" s="165"/>
      <c r="B8" s="13" t="str">
        <f>IF('Info + taal-langue'!$B$2="Nederlands",'NL+ FR'!$A$28,'NL+ FR'!$B$28)</f>
        <v>Aantal personen dat de onderneming verlaten heeft</v>
      </c>
      <c r="C8" s="165"/>
      <c r="D8" s="169"/>
      <c r="E8" s="163"/>
      <c r="F8" s="172"/>
      <c r="G8" s="169"/>
    </row>
    <row r="9" spans="1:9" ht="71.099999999999994" customHeight="1" thickBot="1" x14ac:dyDescent="0.3">
      <c r="A9" s="8" t="str">
        <f>IF('Info + taal-langue'!$B$2="Nederlands",'NL+ FR'!$A$51,'NL+ FR'!$B$51)</f>
        <v>5. Interne personeelsmutaties</v>
      </c>
      <c r="B9" s="109" t="str">
        <f>IF('Info + taal-langue'!$B$2="Nederlands",'NL+ FR'!$A$30,'NL+ FR'!$B$30)</f>
        <v>Aantal interne mutaties op aanvraag van de betrokken werknemers</v>
      </c>
      <c r="C9" s="8" t="str">
        <f>IF('Info + taal-langue'!$B$2="Nederlands",'NL+ FR'!$A$31,'NL+ FR'!$B$31)</f>
        <v>Het aantal aangevraagde interne mutaties is het voorgaande jaar abnormaal hoog geweest, rekening houdend met het gevoerde personeelsbeleid inzake interne mobiliteit (op het vlak van de onderneming/van de werkeenheid)</v>
      </c>
      <c r="D9" s="141" t="str">
        <f>IF('Info + taal-langue'!$B$2="Nederlands",'NL+ FR'!$A$67,'NL+ FR'!$B$67)</f>
        <v>5. INTERNE MUTATIES</v>
      </c>
      <c r="E9" s="70" t="str">
        <f>IF('Info + taal-langue'!$B$2="Nederlands",'NL+ FR'!$A$112,'NL+ FR'!$B$112)</f>
        <v>Meer informatie</v>
      </c>
      <c r="F9" s="20">
        <f>'Data collection'!W10</f>
        <v>0</v>
      </c>
      <c r="G9" s="141" t="str">
        <f>IF('Info + taal-langue'!$B$2="Nederlands",'NL+ FR'!$A$67,'NL+ FR'!$B$67)</f>
        <v>5. INTERNE MUTATIES</v>
      </c>
    </row>
    <row r="10" spans="1:9" ht="51" customHeight="1" thickBot="1" x14ac:dyDescent="0.3">
      <c r="A10" s="8" t="str">
        <f>IF('Info + taal-langue'!$B$2="Nederlands",'NL+ FR'!$A$52,'NL+ FR'!$B$52)</f>
        <v>6. Disciplinaire procedures n.a.v. disfunctioneren</v>
      </c>
      <c r="B10" s="109" t="str">
        <f>IF('Info + taal-langue'!$B$2="Nederlands",'NL+ FR'!$A$32,'NL+ FR'!$B$32)</f>
        <v>Aantal (interne) procedures opgestart binnen de onderneming naar aanleiding van het disfunctioneren van een werknemer</v>
      </c>
      <c r="C10" s="8" t="str">
        <f>IF('Info + taal-langue'!$B$2="Nederlands",'NL+ FR'!$A$33,'NL+ FR'!$B$33)</f>
        <v>Minstens één dergelijke procedure in de loop van het voorgaande jaar</v>
      </c>
      <c r="D10" s="141" t="str">
        <f>IF('Info + taal-langue'!$B$2="Nederlands",'NL+ FR'!$A$68,'NL+ FR'!$B$68)</f>
        <v>6. PROCEDURES</v>
      </c>
      <c r="E10" s="70" t="str">
        <f>IF('Info + taal-langue'!$B$2="Nederlands",'NL+ FR'!$A$112,'NL+ FR'!$B$112)</f>
        <v>Meer informatie</v>
      </c>
      <c r="F10" s="20">
        <f>'Data collection'!W11</f>
        <v>0</v>
      </c>
      <c r="G10" s="141" t="str">
        <f>IF('Info + taal-langue'!$B$2="Nederlands",'NL+ FR'!$A$68,'NL+ FR'!$B$68)</f>
        <v>6. PROCEDURES</v>
      </c>
    </row>
    <row r="11" spans="1:9" ht="72.95" customHeight="1" thickBot="1" x14ac:dyDescent="0.3">
      <c r="A11" s="9" t="str">
        <f>IF('Info + taal-langue'!$B$2="Nederlands",'NL+ FR'!$A$53,'NL+ FR'!$B$53)</f>
        <v>7. Verzoeken tot een psychosociale interventie</v>
      </c>
      <c r="B11" s="14" t="str">
        <f>IF('Info + taal-langue'!$B$2="Nederlands",'NL+ FR'!$A$34,'NL+ FR'!$B$34)</f>
        <v>Het aantal formele en informele verzoeken tot een psychosociale interventie, gericht aan de vertrouwenspersoon of de 
interne/externe preventieadviseur psychosociale aspecten</v>
      </c>
      <c r="C11" s="9" t="str">
        <f>IF('Info + taal-langue'!$B$2="Nederlands",'NL+ FR'!$A$35,'NL+ FR'!$B$35)</f>
        <v>Minstens één dergelijke vraag tot interventie in de loop van het voorafgaande jaar</v>
      </c>
      <c r="D11" s="141" t="str">
        <f>IF('Info + taal-langue'!$B$2="Nederlands",'NL+ FR'!$A$69,'NL+ FR'!$B$69)</f>
        <v>7. PSYCHOSOCIALE VERZOEKEN</v>
      </c>
      <c r="E11" s="70" t="str">
        <f>IF('Info + taal-langue'!$B$2="Nederlands",'NL+ FR'!$A$112,'NL+ FR'!$B$112)</f>
        <v>Meer informatie</v>
      </c>
      <c r="F11" s="20">
        <f>'Data collection'!W12</f>
        <v>0</v>
      </c>
      <c r="G11" s="141" t="str">
        <f>IF('Info + taal-langue'!$B$2="Nederlands",'NL+ FR'!$A$69,'NL+ FR'!$B$69)</f>
        <v>7. PSYCHOSOCIALE VERZOEKEN</v>
      </c>
    </row>
    <row r="12" spans="1:9" ht="40.700000000000003" customHeight="1" x14ac:dyDescent="0.25">
      <c r="A12" s="164" t="str">
        <f>IF('Info + taal-langue'!$B$2="Nederlands",'NL+ FR'!$A$54,'NL+ FR'!$B$54)</f>
        <v>8. (Pogingen tot) zelfdoding met een ondernemingsgebonden oorzaak</v>
      </c>
      <c r="B12" s="164" t="str">
        <f>IF('Info + taal-langue'!$B$2="Nederlands",'NL+ FR'!$A$36,'NL+ FR'!$B$36)</f>
        <v>Aantal zelfdodingen en pogingen tot zelfdoding op de werkplaats of buiten de werkplaats maar die door de collega’s of door de 
familie geweten worden aan de arbeidssituatie</v>
      </c>
      <c r="C12" s="164" t="str">
        <f>IF('Info + taal-langue'!$B$2="Nederlands",'NL+ FR'!$A$37,'NL+ FR'!$B$37)</f>
        <v>Het voorkomen van minstens één dergelijke (poging tot) zelfdoding in de loop van het voorgaande jaar</v>
      </c>
      <c r="D12" s="168" t="str">
        <f>IF('Info + taal-langue'!$B$2="Nederlands",'NL+ FR'!$A$70,'NL+ FR'!$B$70)</f>
        <v>8. ZELFDODING</v>
      </c>
      <c r="E12" s="162" t="str">
        <f>IF('Info + taal-langue'!$B$2="Nederlands",'NL+ FR'!$A$112,'NL+ FR'!$B$112)</f>
        <v>Meer informatie</v>
      </c>
      <c r="F12" s="171">
        <f>'Data collection'!W13</f>
        <v>0</v>
      </c>
      <c r="G12" s="168" t="str">
        <f>IF('Info + taal-langue'!$B$2="Nederlands",'NL+ FR'!$A$70,'NL+ FR'!$B$70)</f>
        <v>8. ZELFDODING</v>
      </c>
    </row>
    <row r="13" spans="1:9" ht="23.1" customHeight="1" thickBot="1" x14ac:dyDescent="0.3">
      <c r="A13" s="165"/>
      <c r="B13" s="165"/>
      <c r="C13" s="165"/>
      <c r="D13" s="169"/>
      <c r="E13" s="163"/>
      <c r="F13" s="172"/>
      <c r="G13" s="169"/>
    </row>
    <row r="14" spans="1:9" ht="30.6" customHeight="1" x14ac:dyDescent="0.25">
      <c r="A14" s="164" t="str">
        <f>IF('Info + taal-langue'!$B$2="Nederlands",'NL+ FR'!$A$55,'NL+ FR'!$B$55)</f>
        <v>9. Stakingen, collectieve werkonderbrekingen en vergelijkbare acties</v>
      </c>
      <c r="B14" s="164" t="str">
        <f>IF('Info + taal-langue'!$B$2="Nederlands",'NL+ FR'!$A$38,'NL+ FR'!$B$38)</f>
        <v>Aantal stakingen en gemeenschappelijke werkonderbrekingen in het kader van een ondernemingsgebonden problematiek</v>
      </c>
      <c r="C14" s="164" t="str">
        <f>IF('Info + taal-langue'!$B$2="Nederlands",'NL+ FR'!$A$39,'NL+ FR'!$B$39)</f>
        <v>Het voorkomen van minstens één dergelijke gemeenschappelijke actie in de loop van het voorgaande jaar</v>
      </c>
      <c r="D14" s="168" t="str">
        <f>IF('Info + taal-langue'!$B$2="Nederlands",'NL+ FR'!$A$71,'NL+ FR'!$B$71)</f>
        <v>9. STAKING</v>
      </c>
      <c r="E14" s="162" t="str">
        <f>IF('Info + taal-langue'!$B$2="Nederlands",'NL+ FR'!$A$112,'NL+ FR'!$B$112)</f>
        <v>Meer informatie</v>
      </c>
      <c r="F14" s="171">
        <f>'Data collection'!W14</f>
        <v>0</v>
      </c>
      <c r="G14" s="168" t="str">
        <f>IF('Info + taal-langue'!$B$2="Nederlands",'NL+ FR'!$A$71,'NL+ FR'!$B$71)</f>
        <v>9. STAKING</v>
      </c>
    </row>
    <row r="15" spans="1:9" ht="18.95" customHeight="1" thickBot="1" x14ac:dyDescent="0.3">
      <c r="A15" s="165"/>
      <c r="B15" s="165"/>
      <c r="C15" s="165"/>
      <c r="D15" s="169"/>
      <c r="E15" s="163"/>
      <c r="F15" s="172"/>
      <c r="G15" s="169"/>
    </row>
    <row r="16" spans="1:9" ht="30.6" customHeight="1" x14ac:dyDescent="0.25">
      <c r="A16" s="164" t="str">
        <f>IF('Info + taal-langue'!$B$2="Nederlands",'NL+ FR'!$A$56,'NL+ FR'!$B$56)</f>
        <v>10. Mogelijks schokkende gebeurtenissen voorgevallen op de arbeidsplaats</v>
      </c>
      <c r="B16" s="164" t="str">
        <f>IF('Info + taal-langue'!$B$2="Nederlands",'NL+ FR'!$A$40,'NL+ FR'!$B$40)</f>
        <v>Aantal mogelijks schokkende gebeurtenissen op de arbeidsplaats waarbij één of meerdere werknemers betrokken waren</v>
      </c>
      <c r="C16" s="164" t="str">
        <f>IF('Info + taal-langue'!$B$2="Nederlands",'NL+ FR'!$A$41,'NL+ FR'!$B$41)</f>
        <v>Het voorkomen van minstens één dergelijke gebeurtenis in de loop van het voorgaande jaar</v>
      </c>
      <c r="D16" s="168" t="str">
        <f>IF('Info + taal-langue'!$B$2="Nederlands",'NL+ FR'!$A$72,'NL+ FR'!$B$72)</f>
        <v>10. SCHOKKENDE GEBEURTENISSEN</v>
      </c>
      <c r="E16" s="162" t="str">
        <f>IF('Info + taal-langue'!$B$2="Nederlands",'NL+ FR'!$A$112,'NL+ FR'!$B$112)</f>
        <v>Meer informatie</v>
      </c>
      <c r="F16" s="171">
        <f>'Data collection'!W15</f>
        <v>0</v>
      </c>
      <c r="G16" s="168" t="str">
        <f>IF('Info + taal-langue'!$B$2="Nederlands",'NL+ FR'!$A$72,'NL+ FR'!$B$72)</f>
        <v>10. SCHOKKENDE GEBEURTENISSEN</v>
      </c>
    </row>
    <row r="17" spans="1:7" ht="21" customHeight="1" thickBot="1" x14ac:dyDescent="0.3">
      <c r="A17" s="165"/>
      <c r="B17" s="165"/>
      <c r="C17" s="165"/>
      <c r="D17" s="169"/>
      <c r="E17" s="163"/>
      <c r="F17" s="172"/>
      <c r="G17" s="169"/>
    </row>
    <row r="18" spans="1:7" ht="30.6" customHeight="1" x14ac:dyDescent="0.25">
      <c r="A18" s="164" t="str">
        <f>IF('Info + taal-langue'!$B$2="Nederlands",'NL+ FR'!$A$57,'NL+ FR'!$B$57)</f>
        <v>11. Functioneringsproblemen ten gevolge van middelengebruik</v>
      </c>
      <c r="B18" s="164" t="str">
        <f>IF('Info + taal-langue'!$B$2="Nederlands",'NL+ FR'!$A$42,'NL+ FR'!$B$42)</f>
        <v>Aantal incidenten op de arbeidsplaats die verband houden met het gebruik van alcohol, medicatie of andere drugs</v>
      </c>
      <c r="C18" s="164" t="str">
        <f>IF('Info + taal-langue'!$B$2="Nederlands",'NL+ FR'!$A$43,'NL+ FR'!$B$43)</f>
        <v>Het voorkomen van minstens één incident als gevolg van middelengebruik in de loop van het voorgaande jaar</v>
      </c>
      <c r="D18" s="168" t="str">
        <f>IF('Info + taal-langue'!$B$2="Nederlands",'NL+ FR'!$A$73,'NL+ FR'!$B$73)</f>
        <v>11. MIDDELENGEBRUIK</v>
      </c>
      <c r="E18" s="162" t="str">
        <f>IF('Info + taal-langue'!$B$2="Nederlands",'NL+ FR'!$A$112,'NL+ FR'!$B$112)</f>
        <v>Meer informatie</v>
      </c>
      <c r="F18" s="171">
        <f>'Data collection'!W16</f>
        <v>0</v>
      </c>
      <c r="G18" s="168" t="str">
        <f>IF('Info + taal-langue'!$B$2="Nederlands",'NL+ FR'!$A$73,'NL+ FR'!$B$73)</f>
        <v>11. MIDDELENGEBRUIK</v>
      </c>
    </row>
    <row r="19" spans="1:7" ht="18" customHeight="1" thickBot="1" x14ac:dyDescent="0.3">
      <c r="A19" s="165"/>
      <c r="B19" s="165"/>
      <c r="C19" s="165"/>
      <c r="D19" s="169"/>
      <c r="E19" s="163"/>
      <c r="F19" s="172"/>
      <c r="G19" s="169"/>
    </row>
    <row r="20" spans="1:7" ht="66" customHeight="1" thickBot="1" x14ac:dyDescent="0.3">
      <c r="A20" s="8" t="str">
        <f>IF('Info + taal-langue'!$B$2="Nederlands",'NL+ FR'!$A$58,'NL+ FR'!$B$58)</f>
        <v>12. Structuurveranderingen binnen de onderneming</v>
      </c>
      <c r="B20" s="109" t="str">
        <f>IF('Info + taal-langue'!$B$2="Nederlands",'NL+ FR'!$A$44,'NL+ FR'!$B$44)</f>
        <v>Belangrijke wijzigingen in de organisatie van de onderneming (herstructurering, fusie, overname, collectief ontslag, grootschalige wijziging van de werkorganisatie, …)</v>
      </c>
      <c r="C20" s="8" t="str">
        <f>IF('Info + taal-langue'!$B$2="Nederlands",'NL+ FR'!$A$45,'NL+ FR'!$B$45)</f>
        <v>Het voorkomen van minstens één belangrijke structuurverandering in de loop van het voorgaande jaar</v>
      </c>
      <c r="D20" s="141" t="str">
        <f>IF('Info + taal-langue'!$B$2="Nederlands",'NL+ FR'!$A$74,'NL+ FR'!$B$74)</f>
        <v>12. VERANDERING</v>
      </c>
      <c r="E20" s="70" t="str">
        <f>IF('Info + taal-langue'!$B$2="Nederlands",'NL+ FR'!$A$112,'NL+ FR'!$B$112)</f>
        <v>Meer informatie</v>
      </c>
      <c r="F20" s="20">
        <f>'Data collection'!W17</f>
        <v>0</v>
      </c>
      <c r="G20" s="141" t="str">
        <f>IF('Info + taal-langue'!$B$2="Nederlands",'NL+ FR'!$A$74,'NL+ FR'!$B$74)</f>
        <v>12. VERANDERING</v>
      </c>
    </row>
    <row r="21" spans="1:7" ht="43.7" customHeight="1" thickBot="1" x14ac:dyDescent="0.3">
      <c r="A21" s="11"/>
      <c r="B21" s="11"/>
      <c r="C21" s="11"/>
      <c r="D21" s="11"/>
      <c r="E21" s="58"/>
      <c r="F21" s="73">
        <f>SUM(F2:F20)</f>
        <v>0</v>
      </c>
    </row>
    <row r="22" spans="1:7" ht="15.75" thickBot="1" x14ac:dyDescent="0.3"/>
    <row r="23" spans="1:7" x14ac:dyDescent="0.25">
      <c r="B23" s="1" t="str">
        <f>IF('Info + taal-langue'!$B$2="Nederlands",'NL+ FR'!$A$75,'NL+ FR'!$B$75)</f>
        <v xml:space="preserve">0,1 of 2 knipperlichten: </v>
      </c>
      <c r="C23" s="27" t="str">
        <f>IF('Info + taal-langue'!$B$2="Nederlands",'NL+ FR'!$A$81,'NL+ FR'!$B$81)</f>
        <v xml:space="preserve">3 of 4 knipperlichten: </v>
      </c>
      <c r="D23" s="4" t="str">
        <f>IF('Info + taal-langue'!$B$2="Nederlands",'NL+ FR'!$A$84,'NL+ FR'!$B$84)</f>
        <v xml:space="preserve">Meer dan 4 knipperlichten: </v>
      </c>
      <c r="E23" s="71"/>
    </row>
    <row r="24" spans="1:7" ht="30" customHeight="1" x14ac:dyDescent="0.25">
      <c r="B24" s="2" t="str">
        <f>IF('Info + taal-langue'!$B$2="Nederlands",'NL+ FR'!$A$76,'NL+ FR'!$B$76)</f>
        <v>U krijgt groen licht.</v>
      </c>
      <c r="C24" s="28" t="str">
        <f>IF('Info + taal-langue'!$B$2="Nederlands",'NL+ FR'!$A$82,'NL+ FR'!$B$82)</f>
        <v>Het is tijd om te handelen, want de situatie kan snel verergeren.</v>
      </c>
      <c r="D24" s="5" t="str">
        <f>IF('Info + taal-langue'!$B$2="Nederlands",'NL+ FR'!$A$85,'NL+ FR'!$B$85)</f>
        <v>U krijgt rood licht. De situatie is ernstig.</v>
      </c>
      <c r="E24" s="71"/>
    </row>
    <row r="25" spans="1:7" ht="63.75" x14ac:dyDescent="0.25">
      <c r="B25" s="2" t="str">
        <f>IF('Info + taal-langue'!$B$2="Nederlands",'NL+ FR'!$A$77,'NL+ FR'!$B$77)</f>
        <v>Blijf echter de evolutie van de knipperlichten opvolgen.</v>
      </c>
      <c r="C25" s="28" t="str">
        <f>IF('Info + taal-langue'!$B$2="Nederlands",'NL+ FR'!$A$83,'NL+ FR'!$B$83)</f>
        <v>Besteed prioritair aandacht aan de knipperlichten die uit de tabel naar voren komen en vul module 2 in om een duidelijker beeld 
van de situatie te bekomen en uw actieplan te kunnen opstellen.</v>
      </c>
      <c r="D25" s="5" t="str">
        <f>IF('Info + taal-langue'!$B$2="Nederlands",'NL+ FR'!$A$86,'NL+ FR'!$B$86)</f>
        <v>Vul meteen module 2 in, stel een actieplan op, leg prioriteiten vast en handel.</v>
      </c>
      <c r="E25" s="71"/>
    </row>
    <row r="26" spans="1:7" ht="25.5" x14ac:dyDescent="0.25">
      <c r="B26" s="2" t="str">
        <f>IF('Info + taal-langue'!$B$2="Nederlands",'NL+ FR'!$A$78,'NL+ FR'!$B$78)</f>
        <v>Indien u 1 of 2 Knipperlichten heeft, besteed hier dan prioritair aandacht aan.</v>
      </c>
      <c r="C26" s="29"/>
      <c r="D26" s="5" t="str">
        <f>IF('Info + taal-langue'!$B$2="Nederlands",'NL+ FR'!$A$87,'NL+ FR'!$B$87)</f>
        <v>U kunt gebruik maken van de instrumenten op de website van de FOD Werkgelegenheid, Arbeid en sociaal Overleg.</v>
      </c>
      <c r="E26" s="71"/>
    </row>
    <row r="27" spans="1:7" ht="45" customHeight="1" x14ac:dyDescent="0.25">
      <c r="B27" s="2" t="str">
        <f>IF('Info + taal-langue'!$B$2="Nederlands",'NL+ FR'!$A$79,'NL+ FR'!$B$79)</f>
        <v>Psychosociale risico’s voorkomen is belangrijk, het is een werk van elke dag.</v>
      </c>
      <c r="C27" s="29"/>
      <c r="D27" s="5" t="str">
        <f>IF('Info + taal-langue'!$B$2="Nederlands",'NL+ FR'!$A$163,'NL+ FR'!$B$163)</f>
        <v>https://www.beswic.be/nl</v>
      </c>
      <c r="E27" s="133"/>
    </row>
    <row r="28" spans="1:7" ht="33" customHeight="1" thickBot="1" x14ac:dyDescent="0.3">
      <c r="B28" s="3" t="str">
        <f>IF('Info + taal-langue'!$B$2="Nederlands",'NL+ FR'!$A$80,'NL+ FR'!$B$80)</f>
        <v>Als u de prediagnose wenst te verfijnen, kunt u module 2 invullen.</v>
      </c>
      <c r="C28" s="30"/>
      <c r="D28" s="7"/>
      <c r="E28" s="133"/>
    </row>
  </sheetData>
  <mergeCells count="49">
    <mergeCell ref="G16:G17"/>
    <mergeCell ref="A18:A19"/>
    <mergeCell ref="B18:B19"/>
    <mergeCell ref="C18:C19"/>
    <mergeCell ref="D18:D19"/>
    <mergeCell ref="E18:E19"/>
    <mergeCell ref="F18:F19"/>
    <mergeCell ref="G18:G19"/>
    <mergeCell ref="A16:A17"/>
    <mergeCell ref="B16:B17"/>
    <mergeCell ref="C16:C17"/>
    <mergeCell ref="D16:D17"/>
    <mergeCell ref="E16:E17"/>
    <mergeCell ref="F16:F17"/>
    <mergeCell ref="G12:G13"/>
    <mergeCell ref="A14:A15"/>
    <mergeCell ref="B14:B15"/>
    <mergeCell ref="C14:C15"/>
    <mergeCell ref="D14:D15"/>
    <mergeCell ref="E14:E15"/>
    <mergeCell ref="F14:F15"/>
    <mergeCell ref="G14:G15"/>
    <mergeCell ref="A12:A13"/>
    <mergeCell ref="B12:B13"/>
    <mergeCell ref="C12:C13"/>
    <mergeCell ref="D12:D13"/>
    <mergeCell ref="E12:E13"/>
    <mergeCell ref="F12:F13"/>
    <mergeCell ref="A7:A8"/>
    <mergeCell ref="C7:C8"/>
    <mergeCell ref="D7:D8"/>
    <mergeCell ref="E7:E8"/>
    <mergeCell ref="F7:F8"/>
    <mergeCell ref="G7:G8"/>
    <mergeCell ref="G3:G4"/>
    <mergeCell ref="H3:H4"/>
    <mergeCell ref="A5:A6"/>
    <mergeCell ref="B5:B6"/>
    <mergeCell ref="C5:C6"/>
    <mergeCell ref="D5:D6"/>
    <mergeCell ref="E5:E6"/>
    <mergeCell ref="F5:F6"/>
    <mergeCell ref="G5:G6"/>
    <mergeCell ref="A3:A4"/>
    <mergeCell ref="B3:B4"/>
    <mergeCell ref="C3:C4"/>
    <mergeCell ref="D3:D4"/>
    <mergeCell ref="E3:E4"/>
    <mergeCell ref="F3:F4"/>
  </mergeCells>
  <conditionalFormatting sqref="F21">
    <cfRule type="cellIs" dxfId="35" priority="2" operator="between">
      <formula>5</formula>
      <formula>12</formula>
    </cfRule>
    <cfRule type="cellIs" dxfId="34" priority="3" operator="between">
      <formula>3</formula>
      <formula>4</formula>
    </cfRule>
    <cfRule type="cellIs" dxfId="33" priority="4" operator="between">
      <formula>0</formula>
      <formula>2</formula>
    </cfRule>
  </conditionalFormatting>
  <conditionalFormatting sqref="E21">
    <cfRule type="colorScale" priority="1">
      <colorScale>
        <cfvo type="min"/>
        <cfvo type="percentile" val="50"/>
        <cfvo type="max"/>
        <color rgb="FF92D050"/>
        <color theme="5"/>
        <color rgb="FFFF0000"/>
      </colorScale>
    </cfRule>
  </conditionalFormatting>
  <hyperlinks>
    <hyperlink ref="H2" location="Interpretatie_N!A1" display="Interpretatie_N!A1"/>
    <hyperlink ref="H3" location="Interpretatie_N!A5" display="Interpretatie_N!A5"/>
    <hyperlink ref="H4" location="Interpretatie_N!A5" display="Interpretatie_N!A5"/>
    <hyperlink ref="E2" location="Interpretation!A2" display="Interpretation!A2"/>
    <hyperlink ref="E3" location="Interpretation!A4" display="Interpretation!A4"/>
    <hyperlink ref="E4" location="Interpretation!A4" display="Interpretation!A4"/>
    <hyperlink ref="E6" location="Interpretation!A5" display="Interpretation!A5"/>
    <hyperlink ref="E8" location="Interpretation!A6" display="Interpretation!A6"/>
    <hyperlink ref="E10" location="Interpretation!A10" display="Interpretation!A10"/>
    <hyperlink ref="E11" location="Interpretation!A11" display="Interpretation!A11"/>
    <hyperlink ref="E12" location="Interpretation!A12" display="Interpretation!A12"/>
    <hyperlink ref="E13" location="Interpretation!A12" display="Interpretation!A12"/>
    <hyperlink ref="E15" location="Interpretation!A13" display="Interpretation!A13"/>
    <hyperlink ref="E16" location="Interpretation!A14" display="Interpretation!A14"/>
    <hyperlink ref="E17" location="Interpretation!A14" display="Interpretation!A14"/>
    <hyperlink ref="E18" location="Interpretation!A15" display="Interpretation!A15"/>
    <hyperlink ref="E19" location="Interpretation!A15" display="Interpretation!A15"/>
    <hyperlink ref="E20" location="Interpretation!A16" display="Interpretation!A16"/>
    <hyperlink ref="E9" location="Interpretation!A9" display="Interpretation!A9"/>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28"/>
  <sheetViews>
    <sheetView showGridLines="0" topLeftCell="A13" workbookViewId="0">
      <pane xSplit="1" topLeftCell="B1" activePane="topRight" state="frozen"/>
      <selection pane="topRight" activeCell="G2" sqref="G2:G20"/>
    </sheetView>
  </sheetViews>
  <sheetFormatPr defaultColWidth="8.85546875" defaultRowHeight="15" x14ac:dyDescent="0.25"/>
  <cols>
    <col min="1" max="1" width="26.28515625" style="6" customWidth="1"/>
    <col min="2" max="2" width="41.140625" style="6" customWidth="1"/>
    <col min="3" max="4" width="49.7109375" style="6" customWidth="1"/>
    <col min="5" max="5" width="30.7109375" style="128" customWidth="1"/>
    <col min="6" max="6" width="12.42578125" style="16" customWidth="1"/>
    <col min="7" max="7" width="45" style="16" customWidth="1"/>
    <col min="8" max="8" width="41" hidden="1" customWidth="1"/>
  </cols>
  <sheetData>
    <row r="1" spans="1:9" ht="27" customHeight="1" thickBot="1" x14ac:dyDescent="0.3">
      <c r="A1" s="91" t="s">
        <v>129</v>
      </c>
      <c r="B1" s="91" t="str">
        <f>IF('Info + taal-langue'!B2="Nederlands",'NL+ FR'!A6,'NL+ FR'!B6)</f>
        <v>Aantallen</v>
      </c>
      <c r="C1" s="91" t="str">
        <f>IF('Info + taal-langue'!$B$2="Nederlands",'NL+ FR'!$A$7,'NL+ FR'!$B$7)</f>
        <v>Criterium</v>
      </c>
      <c r="D1" s="88" t="str">
        <f>IF('Info + taal-langue'!$B$2="Nederlands",'NL+ FR'!$A$141,'NL+ FR'!$B$141)</f>
        <v>Aanpassing criterium</v>
      </c>
      <c r="E1" s="57"/>
      <c r="F1" s="21" t="str">
        <f>IF('Info + taal-langue'!$B$2="Nederlands",'NL+ FR'!$A$8,'NL+ FR'!$B$8)</f>
        <v>NEE=0 JA=1</v>
      </c>
      <c r="G1" s="87" t="str">
        <f>IF('Info + taal-langue'!$B$2="Nederlands",'NL+ FR'!$A$62,'NL+ FR'!$B$62)</f>
        <v>Bespreking thema</v>
      </c>
    </row>
    <row r="2" spans="1:9" ht="32.1" customHeight="1" thickBot="1" x14ac:dyDescent="0.3">
      <c r="A2" s="8" t="str">
        <f>IF('Info + taal-langue'!$B$2="Nederlands",'NL+ FR'!$A$47,'NL+ FR'!$B$47)</f>
        <v>1. Ernstige arbeidsongevallen</v>
      </c>
      <c r="B2" s="8" t="str">
        <f>IF('Info + taal-langue'!$B$2="Nederlands",'NL+ FR'!$A$21,'NL+ FR'!$B$21)</f>
        <v>Aantal arbeidsongevallen die beschouwd worden als ernstig</v>
      </c>
      <c r="C2" s="8" t="str">
        <f>IF('Info + taal-langue'!$B$2="Nederlands",'NL+ FR'!$A$22,'NL+ FR'!$B$22)</f>
        <v>Het voorkomen van minstens één ernstig arbeidsongeval in de loop van het voorgaande jaar</v>
      </c>
      <c r="D2" s="141" t="str">
        <f>IF('Info + taal-langue'!$B$2="Nederlands",'NL+ FR'!$A$63,'NL+ FR'!$B$63)</f>
        <v>1. ERNSTIGE ARBEIDSONGEVALLEN</v>
      </c>
      <c r="E2" s="70" t="str">
        <f>IF('Info + taal-langue'!$B$2="Nederlands",'NL+ FR'!$A$112,'NL+ FR'!$B$112)</f>
        <v>Meer informatie</v>
      </c>
      <c r="F2" s="20">
        <f>'Data collection'!X5</f>
        <v>0</v>
      </c>
      <c r="G2" s="141" t="str">
        <f>IF('Info + taal-langue'!$B$2="Nederlands",'NL+ FR'!$A$63,'NL+ FR'!$B$63)</f>
        <v>1. ERNSTIGE ARBEIDSONGEVALLEN</v>
      </c>
      <c r="H2" s="50" t="str">
        <f>IF('Info + taal-langue'!$B$2="Nederlands",'NL+ FR'!$A$103,'NL+ FR'!$B$103)</f>
        <v>Meer informatie over dit knipperlicht</v>
      </c>
    </row>
    <row r="3" spans="1:9" ht="66.95" customHeight="1" x14ac:dyDescent="0.25">
      <c r="A3" s="164" t="str">
        <f>IF('Info + taal-langue'!$B$2="Nederlands",'NL+ FR'!$A$48,'NL+ FR'!$B$48)</f>
        <v>2. Afwezigheden van lange duur wegens ziekte</v>
      </c>
      <c r="B3" s="164" t="str">
        <f>IF('Info + taal-langue'!$B$2="Nederlands",'NL+ FR'!$A$23,'NL+ FR'!$B$23)</f>
        <v>Aantal werknemers die wegens ziekte afwezig geweest zijn gedurende een lange periode (meer dan 30 kalenderdagen)</v>
      </c>
      <c r="C3" s="164" t="str">
        <f>IF('Info + taal-langue'!$B$2="Nederlands",'NL+ FR'!$A$24,'NL+ FR'!$B$24)</f>
        <v>Het voorkomen van minstens één ziektegeval van lange duur in de loop van het voorgaande jaar</v>
      </c>
      <c r="D3" s="168" t="str">
        <f>IF('Info + taal-langue'!$B$2="Nederlands",'NL+ FR'!$A$64,'NL+ FR'!$B$64)</f>
        <v>2. LANGDURIGE AFWEZIGHEDEN</v>
      </c>
      <c r="E3" s="162" t="str">
        <f>IF('Info + taal-langue'!$B$2="Nederlands",'NL+ FR'!$A$112,'NL+ FR'!$B$112)</f>
        <v>Meer informatie</v>
      </c>
      <c r="F3" s="171">
        <f>'Data collection'!X6</f>
        <v>0</v>
      </c>
      <c r="G3" s="168" t="str">
        <f>IF('Info + taal-langue'!$B$2="Nederlands",'NL+ FR'!$A$64,'NL+ FR'!$B$64)</f>
        <v>2. LANGDURIGE AFWEZIGHEDEN</v>
      </c>
      <c r="H3" s="170" t="str">
        <f>IF('Info + taal-langue'!$B$2="Nederlands",'NL+ FR'!$A$103,'NL+ FR'!$B$103)</f>
        <v>Meer informatie over dit knipperlicht</v>
      </c>
    </row>
    <row r="4" spans="1:9" ht="15.75" thickBot="1" x14ac:dyDescent="0.3">
      <c r="A4" s="165"/>
      <c r="B4" s="165"/>
      <c r="C4" s="165"/>
      <c r="D4" s="169"/>
      <c r="E4" s="163"/>
      <c r="F4" s="172"/>
      <c r="G4" s="169"/>
      <c r="H4" s="170"/>
    </row>
    <row r="5" spans="1:9" ht="65.099999999999994" customHeight="1" x14ac:dyDescent="0.25">
      <c r="A5" s="164" t="str">
        <f>IF('Info + taal-langue'!$B$2="Nederlands",'NL+ FR'!$A$49,'NL+ FR'!$B$49)</f>
        <v>3. Herhaalde kortdurende afwezigheden wegens ziekte</v>
      </c>
      <c r="B5" s="164" t="str">
        <f>IF('Info + taal-langue'!$B$2="Nederlands",'NL+ FR'!$A$25,'NL+ FR'!$B$25)</f>
        <v>Aantal werknemers dat meerdere malen (meer dan drie keer) afwezig is geweest voor kortere perioden (minder dan 30 dagen)</v>
      </c>
      <c r="C5" s="164" t="str">
        <f>IF('Info + taal-langue'!$B$2="Nederlands",'NL+ FR'!$A$26,'NL+ FR'!$B$26)</f>
        <v>Het voorkomen van dergelijk patroon van afwezigheden van korte duur (meer dan 3 keer) in de loop van het voorgaande jaar</v>
      </c>
      <c r="D5" s="168" t="str">
        <f>IF('Info + taal-langue'!$B$2="Nederlands",'NL+ FR'!$A$65,'NL+ FR'!$B$65)</f>
        <v>3. HERHAALDE KORTDURENDE AFWEZIGHEDEN</v>
      </c>
      <c r="E5" s="162" t="str">
        <f>IF('Info + taal-langue'!$B$2="Nederlands",'NL+ FR'!$A$112,'NL+ FR'!$B$112)</f>
        <v>Meer informatie</v>
      </c>
      <c r="F5" s="171">
        <f>'Data collection'!X7</f>
        <v>0</v>
      </c>
      <c r="G5" s="168" t="str">
        <f>IF('Info + taal-langue'!$B$2="Nederlands",'NL+ FR'!$A$65,'NL+ FR'!$B$65)</f>
        <v>3. HERHAALDE KORTDURENDE AFWEZIGHEDEN</v>
      </c>
      <c r="I5" s="16"/>
    </row>
    <row r="6" spans="1:9" ht="15.75" thickBot="1" x14ac:dyDescent="0.3">
      <c r="A6" s="165"/>
      <c r="B6" s="165"/>
      <c r="C6" s="165"/>
      <c r="D6" s="169"/>
      <c r="E6" s="163"/>
      <c r="F6" s="172"/>
      <c r="G6" s="169"/>
    </row>
    <row r="7" spans="1:9" ht="23.1" customHeight="1" thickBot="1" x14ac:dyDescent="0.3">
      <c r="A7" s="164" t="str">
        <f>IF('Info + taal-langue'!$B$2="Nederlands",'NL+ FR'!$A$50,'NL+ FR'!$B$50)</f>
        <v>4. Verloop (turnover)</v>
      </c>
      <c r="B7" s="15" t="str">
        <f>IF('Info + taal-langue'!$B$2="Nederlands",'NL+ FR'!$A$27,'NL+ FR'!$B$27)</f>
        <v>Aantal nieuw aangeworven personen</v>
      </c>
      <c r="C7" s="164" t="str">
        <f>IF('Info + taal-langue'!$B$2="Nederlands",'NL+ FR'!$A$29,'NL+ FR'!$B$29)</f>
        <v>Het voorgaande jaar heeft een abnormaal verloop te zien gegeven</v>
      </c>
      <c r="D7" s="168" t="str">
        <f>IF('Info + taal-langue'!$B$2="Nederlands",'NL+ FR'!$A$66,'NL+ FR'!$B$66)</f>
        <v>4. VERLOOP</v>
      </c>
      <c r="E7" s="162" t="str">
        <f>IF('Info + taal-langue'!$B$2="Nederlands",'NL+ FR'!$A$112,'NL+ FR'!$B$112)</f>
        <v>Meer informatie</v>
      </c>
      <c r="F7" s="171">
        <f>'Data collection'!X8</f>
        <v>0</v>
      </c>
      <c r="G7" s="168" t="str">
        <f>IF('Info + taal-langue'!$B$2="Nederlands",'NL+ FR'!$A$66,'NL+ FR'!$B$66)</f>
        <v>4. VERLOOP</v>
      </c>
    </row>
    <row r="8" spans="1:9" ht="27.95" customHeight="1" thickBot="1" x14ac:dyDescent="0.3">
      <c r="A8" s="165"/>
      <c r="B8" s="13" t="str">
        <f>IF('Info + taal-langue'!$B$2="Nederlands",'NL+ FR'!$A$28,'NL+ FR'!$B$28)</f>
        <v>Aantal personen dat de onderneming verlaten heeft</v>
      </c>
      <c r="C8" s="165"/>
      <c r="D8" s="169"/>
      <c r="E8" s="163"/>
      <c r="F8" s="172"/>
      <c r="G8" s="169"/>
    </row>
    <row r="9" spans="1:9" ht="71.099999999999994" customHeight="1" thickBot="1" x14ac:dyDescent="0.3">
      <c r="A9" s="8" t="str">
        <f>IF('Info + taal-langue'!$B$2="Nederlands",'NL+ FR'!$A$51,'NL+ FR'!$B$51)</f>
        <v>5. Interne personeelsmutaties</v>
      </c>
      <c r="B9" s="109" t="str">
        <f>IF('Info + taal-langue'!$B$2="Nederlands",'NL+ FR'!$A$30,'NL+ FR'!$B$30)</f>
        <v>Aantal interne mutaties op aanvraag van de betrokken werknemers</v>
      </c>
      <c r="C9" s="8" t="str">
        <f>IF('Info + taal-langue'!$B$2="Nederlands",'NL+ FR'!$A$31,'NL+ FR'!$B$31)</f>
        <v>Het aantal aangevraagde interne mutaties is het voorgaande jaar abnormaal hoog geweest, rekening houdend met het gevoerde personeelsbeleid inzake interne mobiliteit (op het vlak van de onderneming/van de werkeenheid)</v>
      </c>
      <c r="D9" s="141" t="str">
        <f>IF('Info + taal-langue'!$B$2="Nederlands",'NL+ FR'!$A$67,'NL+ FR'!$B$67)</f>
        <v>5. INTERNE MUTATIES</v>
      </c>
      <c r="E9" s="70" t="str">
        <f>IF('Info + taal-langue'!$B$2="Nederlands",'NL+ FR'!$A$112,'NL+ FR'!$B$112)</f>
        <v>Meer informatie</v>
      </c>
      <c r="F9" s="20">
        <f>'Data collection'!X10</f>
        <v>0</v>
      </c>
      <c r="G9" s="141" t="str">
        <f>IF('Info + taal-langue'!$B$2="Nederlands",'NL+ FR'!$A$67,'NL+ FR'!$B$67)</f>
        <v>5. INTERNE MUTATIES</v>
      </c>
    </row>
    <row r="10" spans="1:9" ht="51" customHeight="1" thickBot="1" x14ac:dyDescent="0.3">
      <c r="A10" s="8" t="str">
        <f>IF('Info + taal-langue'!$B$2="Nederlands",'NL+ FR'!$A$52,'NL+ FR'!$B$52)</f>
        <v>6. Disciplinaire procedures n.a.v. disfunctioneren</v>
      </c>
      <c r="B10" s="109" t="str">
        <f>IF('Info + taal-langue'!$B$2="Nederlands",'NL+ FR'!$A$32,'NL+ FR'!$B$32)</f>
        <v>Aantal (interne) procedures opgestart binnen de onderneming naar aanleiding van het disfunctioneren van een werknemer</v>
      </c>
      <c r="C10" s="8" t="str">
        <f>IF('Info + taal-langue'!$B$2="Nederlands",'NL+ FR'!$A$33,'NL+ FR'!$B$33)</f>
        <v>Minstens één dergelijke procedure in de loop van het voorgaande jaar</v>
      </c>
      <c r="D10" s="141" t="str">
        <f>IF('Info + taal-langue'!$B$2="Nederlands",'NL+ FR'!$A$68,'NL+ FR'!$B$68)</f>
        <v>6. PROCEDURES</v>
      </c>
      <c r="E10" s="70" t="str">
        <f>IF('Info + taal-langue'!$B$2="Nederlands",'NL+ FR'!$A$112,'NL+ FR'!$B$112)</f>
        <v>Meer informatie</v>
      </c>
      <c r="F10" s="20">
        <f>'Data collection'!X11</f>
        <v>0</v>
      </c>
      <c r="G10" s="141" t="str">
        <f>IF('Info + taal-langue'!$B$2="Nederlands",'NL+ FR'!$A$68,'NL+ FR'!$B$68)</f>
        <v>6. PROCEDURES</v>
      </c>
    </row>
    <row r="11" spans="1:9" ht="72.95" customHeight="1" thickBot="1" x14ac:dyDescent="0.3">
      <c r="A11" s="9" t="str">
        <f>IF('Info + taal-langue'!$B$2="Nederlands",'NL+ FR'!$A$53,'NL+ FR'!$B$53)</f>
        <v>7. Verzoeken tot een psychosociale interventie</v>
      </c>
      <c r="B11" s="14" t="str">
        <f>IF('Info + taal-langue'!$B$2="Nederlands",'NL+ FR'!$A$34,'NL+ FR'!$B$34)</f>
        <v>Het aantal formele en informele verzoeken tot een psychosociale interventie, gericht aan de vertrouwenspersoon of de 
interne/externe preventieadviseur psychosociale aspecten</v>
      </c>
      <c r="C11" s="9" t="str">
        <f>IF('Info + taal-langue'!$B$2="Nederlands",'NL+ FR'!$A$35,'NL+ FR'!$B$35)</f>
        <v>Minstens één dergelijke vraag tot interventie in de loop van het voorafgaande jaar</v>
      </c>
      <c r="D11" s="141" t="str">
        <f>IF('Info + taal-langue'!$B$2="Nederlands",'NL+ FR'!$A$69,'NL+ FR'!$B$69)</f>
        <v>7. PSYCHOSOCIALE VERZOEKEN</v>
      </c>
      <c r="E11" s="70" t="str">
        <f>IF('Info + taal-langue'!$B$2="Nederlands",'NL+ FR'!$A$112,'NL+ FR'!$B$112)</f>
        <v>Meer informatie</v>
      </c>
      <c r="F11" s="20">
        <f>'Data collection'!X12</f>
        <v>0</v>
      </c>
      <c r="G11" s="141" t="str">
        <f>IF('Info + taal-langue'!$B$2="Nederlands",'NL+ FR'!$A$69,'NL+ FR'!$B$69)</f>
        <v>7. PSYCHOSOCIALE VERZOEKEN</v>
      </c>
    </row>
    <row r="12" spans="1:9" ht="40.700000000000003" customHeight="1" x14ac:dyDescent="0.25">
      <c r="A12" s="164" t="str">
        <f>IF('Info + taal-langue'!$B$2="Nederlands",'NL+ FR'!$A$54,'NL+ FR'!$B$54)</f>
        <v>8. (Pogingen tot) zelfdoding met een ondernemingsgebonden oorzaak</v>
      </c>
      <c r="B12" s="164" t="str">
        <f>IF('Info + taal-langue'!$B$2="Nederlands",'NL+ FR'!$A$36,'NL+ FR'!$B$36)</f>
        <v>Aantal zelfdodingen en pogingen tot zelfdoding op de werkplaats of buiten de werkplaats maar die door de collega’s of door de 
familie geweten worden aan de arbeidssituatie</v>
      </c>
      <c r="C12" s="164" t="str">
        <f>IF('Info + taal-langue'!$B$2="Nederlands",'NL+ FR'!$A$37,'NL+ FR'!$B$37)</f>
        <v>Het voorkomen van minstens één dergelijke (poging tot) zelfdoding in de loop van het voorgaande jaar</v>
      </c>
      <c r="D12" s="168" t="str">
        <f>IF('Info + taal-langue'!$B$2="Nederlands",'NL+ FR'!$A$70,'NL+ FR'!$B$70)</f>
        <v>8. ZELFDODING</v>
      </c>
      <c r="E12" s="162" t="str">
        <f>IF('Info + taal-langue'!$B$2="Nederlands",'NL+ FR'!$A$112,'NL+ FR'!$B$112)</f>
        <v>Meer informatie</v>
      </c>
      <c r="F12" s="171">
        <f>'Data collection'!X13</f>
        <v>0</v>
      </c>
      <c r="G12" s="168" t="str">
        <f>IF('Info + taal-langue'!$B$2="Nederlands",'NL+ FR'!$A$70,'NL+ FR'!$B$70)</f>
        <v>8. ZELFDODING</v>
      </c>
    </row>
    <row r="13" spans="1:9" ht="23.1" customHeight="1" thickBot="1" x14ac:dyDescent="0.3">
      <c r="A13" s="165"/>
      <c r="B13" s="165"/>
      <c r="C13" s="165"/>
      <c r="D13" s="169"/>
      <c r="E13" s="163"/>
      <c r="F13" s="172"/>
      <c r="G13" s="169"/>
    </row>
    <row r="14" spans="1:9" ht="30.6" customHeight="1" x14ac:dyDescent="0.25">
      <c r="A14" s="164" t="str">
        <f>IF('Info + taal-langue'!$B$2="Nederlands",'NL+ FR'!$A$55,'NL+ FR'!$B$55)</f>
        <v>9. Stakingen, collectieve werkonderbrekingen en vergelijkbare acties</v>
      </c>
      <c r="B14" s="164" t="str">
        <f>IF('Info + taal-langue'!$B$2="Nederlands",'NL+ FR'!$A$38,'NL+ FR'!$B$38)</f>
        <v>Aantal stakingen en gemeenschappelijke werkonderbrekingen in het kader van een ondernemingsgebonden problematiek</v>
      </c>
      <c r="C14" s="164" t="str">
        <f>IF('Info + taal-langue'!$B$2="Nederlands",'NL+ FR'!$A$39,'NL+ FR'!$B$39)</f>
        <v>Het voorkomen van minstens één dergelijke gemeenschappelijke actie in de loop van het voorgaande jaar</v>
      </c>
      <c r="D14" s="168" t="str">
        <f>IF('Info + taal-langue'!$B$2="Nederlands",'NL+ FR'!$A$71,'NL+ FR'!$B$71)</f>
        <v>9. STAKING</v>
      </c>
      <c r="E14" s="162" t="str">
        <f>IF('Info + taal-langue'!$B$2="Nederlands",'NL+ FR'!$A$112,'NL+ FR'!$B$112)</f>
        <v>Meer informatie</v>
      </c>
      <c r="F14" s="171">
        <f>'Data collection'!X14</f>
        <v>0</v>
      </c>
      <c r="G14" s="168" t="str">
        <f>IF('Info + taal-langue'!$B$2="Nederlands",'NL+ FR'!$A$71,'NL+ FR'!$B$71)</f>
        <v>9. STAKING</v>
      </c>
    </row>
    <row r="15" spans="1:9" ht="18.95" customHeight="1" thickBot="1" x14ac:dyDescent="0.3">
      <c r="A15" s="165"/>
      <c r="B15" s="165"/>
      <c r="C15" s="165"/>
      <c r="D15" s="169"/>
      <c r="E15" s="163"/>
      <c r="F15" s="172"/>
      <c r="G15" s="169"/>
    </row>
    <row r="16" spans="1:9" ht="30.6" customHeight="1" x14ac:dyDescent="0.25">
      <c r="A16" s="164" t="str">
        <f>IF('Info + taal-langue'!$B$2="Nederlands",'NL+ FR'!$A$56,'NL+ FR'!$B$56)</f>
        <v>10. Mogelijks schokkende gebeurtenissen voorgevallen op de arbeidsplaats</v>
      </c>
      <c r="B16" s="164" t="str">
        <f>IF('Info + taal-langue'!$B$2="Nederlands",'NL+ FR'!$A$40,'NL+ FR'!$B$40)</f>
        <v>Aantal mogelijks schokkende gebeurtenissen op de arbeidsplaats waarbij één of meerdere werknemers betrokken waren</v>
      </c>
      <c r="C16" s="164" t="str">
        <f>IF('Info + taal-langue'!$B$2="Nederlands",'NL+ FR'!$A$41,'NL+ FR'!$B$41)</f>
        <v>Het voorkomen van minstens één dergelijke gebeurtenis in de loop van het voorgaande jaar</v>
      </c>
      <c r="D16" s="168" t="str">
        <f>IF('Info + taal-langue'!$B$2="Nederlands",'NL+ FR'!$A$72,'NL+ FR'!$B$72)</f>
        <v>10. SCHOKKENDE GEBEURTENISSEN</v>
      </c>
      <c r="E16" s="162" t="str">
        <f>IF('Info + taal-langue'!$B$2="Nederlands",'NL+ FR'!$A$112,'NL+ FR'!$B$112)</f>
        <v>Meer informatie</v>
      </c>
      <c r="F16" s="171">
        <f>'Data collection'!X15</f>
        <v>0</v>
      </c>
      <c r="G16" s="168" t="str">
        <f>IF('Info + taal-langue'!$B$2="Nederlands",'NL+ FR'!$A$72,'NL+ FR'!$B$72)</f>
        <v>10. SCHOKKENDE GEBEURTENISSEN</v>
      </c>
    </row>
    <row r="17" spans="1:7" ht="21" customHeight="1" thickBot="1" x14ac:dyDescent="0.3">
      <c r="A17" s="165"/>
      <c r="B17" s="165"/>
      <c r="C17" s="165"/>
      <c r="D17" s="169"/>
      <c r="E17" s="163"/>
      <c r="F17" s="172"/>
      <c r="G17" s="169"/>
    </row>
    <row r="18" spans="1:7" ht="30.6" customHeight="1" x14ac:dyDescent="0.25">
      <c r="A18" s="164" t="str">
        <f>IF('Info + taal-langue'!$B$2="Nederlands",'NL+ FR'!$A$57,'NL+ FR'!$B$57)</f>
        <v>11. Functioneringsproblemen ten gevolge van middelengebruik</v>
      </c>
      <c r="B18" s="164" t="str">
        <f>IF('Info + taal-langue'!$B$2="Nederlands",'NL+ FR'!$A$42,'NL+ FR'!$B$42)</f>
        <v>Aantal incidenten op de arbeidsplaats die verband houden met het gebruik van alcohol, medicatie of andere drugs</v>
      </c>
      <c r="C18" s="164" t="str">
        <f>IF('Info + taal-langue'!$B$2="Nederlands",'NL+ FR'!$A$43,'NL+ FR'!$B$43)</f>
        <v>Het voorkomen van minstens één incident als gevolg van middelengebruik in de loop van het voorgaande jaar</v>
      </c>
      <c r="D18" s="168" t="str">
        <f>IF('Info + taal-langue'!$B$2="Nederlands",'NL+ FR'!$A$73,'NL+ FR'!$B$73)</f>
        <v>11. MIDDELENGEBRUIK</v>
      </c>
      <c r="E18" s="162" t="str">
        <f>IF('Info + taal-langue'!$B$2="Nederlands",'NL+ FR'!$A$112,'NL+ FR'!$B$112)</f>
        <v>Meer informatie</v>
      </c>
      <c r="F18" s="171">
        <f>'Data collection'!X16</f>
        <v>0</v>
      </c>
      <c r="G18" s="168" t="str">
        <f>IF('Info + taal-langue'!$B$2="Nederlands",'NL+ FR'!$A$73,'NL+ FR'!$B$73)</f>
        <v>11. MIDDELENGEBRUIK</v>
      </c>
    </row>
    <row r="19" spans="1:7" ht="18" customHeight="1" thickBot="1" x14ac:dyDescent="0.3">
      <c r="A19" s="165"/>
      <c r="B19" s="165"/>
      <c r="C19" s="165"/>
      <c r="D19" s="169"/>
      <c r="E19" s="163"/>
      <c r="F19" s="172"/>
      <c r="G19" s="169"/>
    </row>
    <row r="20" spans="1:7" ht="66" customHeight="1" thickBot="1" x14ac:dyDescent="0.3">
      <c r="A20" s="8" t="str">
        <f>IF('Info + taal-langue'!$B$2="Nederlands",'NL+ FR'!$A$58,'NL+ FR'!$B$58)</f>
        <v>12. Structuurveranderingen binnen de onderneming</v>
      </c>
      <c r="B20" s="109" t="str">
        <f>IF('Info + taal-langue'!$B$2="Nederlands",'NL+ FR'!$A$44,'NL+ FR'!$B$44)</f>
        <v>Belangrijke wijzigingen in de organisatie van de onderneming (herstructurering, fusie, overname, collectief ontslag, grootschalige wijziging van de werkorganisatie, …)</v>
      </c>
      <c r="C20" s="8" t="str">
        <f>IF('Info + taal-langue'!$B$2="Nederlands",'NL+ FR'!$A$45,'NL+ FR'!$B$45)</f>
        <v>Het voorkomen van minstens één belangrijke structuurverandering in de loop van het voorgaande jaar</v>
      </c>
      <c r="D20" s="141" t="str">
        <f>IF('Info + taal-langue'!$B$2="Nederlands",'NL+ FR'!$A$74,'NL+ FR'!$B$74)</f>
        <v>12. VERANDERING</v>
      </c>
      <c r="E20" s="70" t="str">
        <f>IF('Info + taal-langue'!$B$2="Nederlands",'NL+ FR'!$A$112,'NL+ FR'!$B$112)</f>
        <v>Meer informatie</v>
      </c>
      <c r="F20" s="20">
        <f>'Data collection'!X17</f>
        <v>0</v>
      </c>
      <c r="G20" s="141" t="str">
        <f>IF('Info + taal-langue'!$B$2="Nederlands",'NL+ FR'!$A$74,'NL+ FR'!$B$74)</f>
        <v>12. VERANDERING</v>
      </c>
    </row>
    <row r="21" spans="1:7" ht="43.7" customHeight="1" thickBot="1" x14ac:dyDescent="0.3">
      <c r="A21" s="11"/>
      <c r="B21" s="11"/>
      <c r="C21" s="11"/>
      <c r="D21" s="11"/>
      <c r="E21" s="58"/>
      <c r="F21" s="73">
        <f>SUM(F2:F20)</f>
        <v>0</v>
      </c>
    </row>
    <row r="22" spans="1:7" ht="15.75" thickBot="1" x14ac:dyDescent="0.3"/>
    <row r="23" spans="1:7" x14ac:dyDescent="0.25">
      <c r="B23" s="1" t="str">
        <f>IF('Info + taal-langue'!$B$2="Nederlands",'NL+ FR'!$A$75,'NL+ FR'!$B$75)</f>
        <v xml:space="preserve">0,1 of 2 knipperlichten: </v>
      </c>
      <c r="C23" s="27" t="str">
        <f>IF('Info + taal-langue'!$B$2="Nederlands",'NL+ FR'!$A$81,'NL+ FR'!$B$81)</f>
        <v xml:space="preserve">3 of 4 knipperlichten: </v>
      </c>
      <c r="D23" s="4" t="str">
        <f>IF('Info + taal-langue'!$B$2="Nederlands",'NL+ FR'!$A$84,'NL+ FR'!$B$84)</f>
        <v xml:space="preserve">Meer dan 4 knipperlichten: </v>
      </c>
      <c r="E23" s="71"/>
    </row>
    <row r="24" spans="1:7" ht="30" customHeight="1" x14ac:dyDescent="0.25">
      <c r="B24" s="2" t="str">
        <f>IF('Info + taal-langue'!$B$2="Nederlands",'NL+ FR'!$A$76,'NL+ FR'!$B$76)</f>
        <v>U krijgt groen licht.</v>
      </c>
      <c r="C24" s="28" t="str">
        <f>IF('Info + taal-langue'!$B$2="Nederlands",'NL+ FR'!$A$82,'NL+ FR'!$B$82)</f>
        <v>Het is tijd om te handelen, want de situatie kan snel verergeren.</v>
      </c>
      <c r="D24" s="5" t="str">
        <f>IF('Info + taal-langue'!$B$2="Nederlands",'NL+ FR'!$A$85,'NL+ FR'!$B$85)</f>
        <v>U krijgt rood licht. De situatie is ernstig.</v>
      </c>
      <c r="E24" s="71"/>
    </row>
    <row r="25" spans="1:7" ht="63.75" x14ac:dyDescent="0.25">
      <c r="B25" s="2" t="str">
        <f>IF('Info + taal-langue'!$B$2="Nederlands",'NL+ FR'!$A$77,'NL+ FR'!$B$77)</f>
        <v>Blijf echter de evolutie van de knipperlichten opvolgen.</v>
      </c>
      <c r="C25" s="28" t="str">
        <f>IF('Info + taal-langue'!$B$2="Nederlands",'NL+ FR'!$A$83,'NL+ FR'!$B$83)</f>
        <v>Besteed prioritair aandacht aan de knipperlichten die uit de tabel naar voren komen en vul module 2 in om een duidelijker beeld 
van de situatie te bekomen en uw actieplan te kunnen opstellen.</v>
      </c>
      <c r="D25" s="5" t="str">
        <f>IF('Info + taal-langue'!$B$2="Nederlands",'NL+ FR'!$A$86,'NL+ FR'!$B$86)</f>
        <v>Vul meteen module 2 in, stel een actieplan op, leg prioriteiten vast en handel.</v>
      </c>
      <c r="E25" s="71"/>
    </row>
    <row r="26" spans="1:7" ht="25.5" x14ac:dyDescent="0.25">
      <c r="B26" s="2" t="str">
        <f>IF('Info + taal-langue'!$B$2="Nederlands",'NL+ FR'!$A$78,'NL+ FR'!$B$78)</f>
        <v>Indien u 1 of 2 Knipperlichten heeft, besteed hier dan prioritair aandacht aan.</v>
      </c>
      <c r="C26" s="29"/>
      <c r="D26" s="5" t="str">
        <f>IF('Info + taal-langue'!$B$2="Nederlands",'NL+ FR'!$A$87,'NL+ FR'!$B$87)</f>
        <v>U kunt gebruik maken van de instrumenten op de website van de FOD Werkgelegenheid, Arbeid en sociaal Overleg.</v>
      </c>
      <c r="E26" s="71"/>
    </row>
    <row r="27" spans="1:7" ht="45" customHeight="1" x14ac:dyDescent="0.25">
      <c r="B27" s="2" t="str">
        <f>IF('Info + taal-langue'!$B$2="Nederlands",'NL+ FR'!$A$79,'NL+ FR'!$B$79)</f>
        <v>Psychosociale risico’s voorkomen is belangrijk, het is een werk van elke dag.</v>
      </c>
      <c r="C27" s="29"/>
      <c r="D27" s="5" t="str">
        <f>IF('Info + taal-langue'!$B$2="Nederlands",'NL+ FR'!$A$163,'NL+ FR'!$B$163)</f>
        <v>https://www.beswic.be/nl</v>
      </c>
      <c r="E27" s="133"/>
    </row>
    <row r="28" spans="1:7" ht="33" customHeight="1" thickBot="1" x14ac:dyDescent="0.3">
      <c r="B28" s="3" t="str">
        <f>IF('Info + taal-langue'!$B$2="Nederlands",'NL+ FR'!$A$80,'NL+ FR'!$B$80)</f>
        <v>Als u de prediagnose wenst te verfijnen, kunt u module 2 invullen.</v>
      </c>
      <c r="C28" s="30"/>
      <c r="D28" s="7"/>
      <c r="E28" s="133"/>
    </row>
  </sheetData>
  <mergeCells count="49">
    <mergeCell ref="G16:G17"/>
    <mergeCell ref="A18:A19"/>
    <mergeCell ref="B18:B19"/>
    <mergeCell ref="C18:C19"/>
    <mergeCell ref="D18:D19"/>
    <mergeCell ref="E18:E19"/>
    <mergeCell ref="F18:F19"/>
    <mergeCell ref="G18:G19"/>
    <mergeCell ref="A16:A17"/>
    <mergeCell ref="B16:B17"/>
    <mergeCell ref="C16:C17"/>
    <mergeCell ref="D16:D17"/>
    <mergeCell ref="E16:E17"/>
    <mergeCell ref="F16:F17"/>
    <mergeCell ref="G12:G13"/>
    <mergeCell ref="A14:A15"/>
    <mergeCell ref="B14:B15"/>
    <mergeCell ref="C14:C15"/>
    <mergeCell ref="D14:D15"/>
    <mergeCell ref="E14:E15"/>
    <mergeCell ref="F14:F15"/>
    <mergeCell ref="G14:G15"/>
    <mergeCell ref="A12:A13"/>
    <mergeCell ref="B12:B13"/>
    <mergeCell ref="C12:C13"/>
    <mergeCell ref="D12:D13"/>
    <mergeCell ref="E12:E13"/>
    <mergeCell ref="F12:F13"/>
    <mergeCell ref="A7:A8"/>
    <mergeCell ref="C7:C8"/>
    <mergeCell ref="D7:D8"/>
    <mergeCell ref="E7:E8"/>
    <mergeCell ref="F7:F8"/>
    <mergeCell ref="G7:G8"/>
    <mergeCell ref="G3:G4"/>
    <mergeCell ref="H3:H4"/>
    <mergeCell ref="A5:A6"/>
    <mergeCell ref="B5:B6"/>
    <mergeCell ref="C5:C6"/>
    <mergeCell ref="D5:D6"/>
    <mergeCell ref="E5:E6"/>
    <mergeCell ref="F5:F6"/>
    <mergeCell ref="G5:G6"/>
    <mergeCell ref="A3:A4"/>
    <mergeCell ref="B3:B4"/>
    <mergeCell ref="C3:C4"/>
    <mergeCell ref="D3:D4"/>
    <mergeCell ref="E3:E4"/>
    <mergeCell ref="F3:F4"/>
  </mergeCells>
  <conditionalFormatting sqref="F21">
    <cfRule type="cellIs" dxfId="32" priority="2" operator="between">
      <formula>5</formula>
      <formula>12</formula>
    </cfRule>
    <cfRule type="cellIs" dxfId="31" priority="3" operator="between">
      <formula>3</formula>
      <formula>4</formula>
    </cfRule>
    <cfRule type="cellIs" dxfId="30" priority="4" operator="between">
      <formula>0</formula>
      <formula>2</formula>
    </cfRule>
  </conditionalFormatting>
  <conditionalFormatting sqref="E21">
    <cfRule type="colorScale" priority="1">
      <colorScale>
        <cfvo type="min"/>
        <cfvo type="percentile" val="50"/>
        <cfvo type="max"/>
        <color rgb="FF92D050"/>
        <color theme="5"/>
        <color rgb="FFFF0000"/>
      </colorScale>
    </cfRule>
  </conditionalFormatting>
  <hyperlinks>
    <hyperlink ref="H2" location="Interpretatie_N!A1" display="Interpretatie_N!A1"/>
    <hyperlink ref="H3" location="Interpretatie_N!A5" display="Interpretatie_N!A5"/>
    <hyperlink ref="H4" location="Interpretatie_N!A5" display="Interpretatie_N!A5"/>
    <hyperlink ref="E2" location="Interpretation!A2" display="Interpretation!A2"/>
    <hyperlink ref="E3" location="Interpretation!A4" display="Interpretation!A4"/>
    <hyperlink ref="E4" location="Interpretation!A4" display="Interpretation!A4"/>
    <hyperlink ref="E6" location="Interpretation!A5" display="Interpretation!A5"/>
    <hyperlink ref="E8" location="Interpretation!A6" display="Interpretation!A6"/>
    <hyperlink ref="E10" location="Interpretation!A10" display="Interpretation!A10"/>
    <hyperlink ref="E11" location="Interpretation!A11" display="Interpretation!A11"/>
    <hyperlink ref="E12" location="Interpretation!A12" display="Interpretation!A12"/>
    <hyperlink ref="E13" location="Interpretation!A12" display="Interpretation!A12"/>
    <hyperlink ref="E15" location="Interpretation!A13" display="Interpretation!A13"/>
    <hyperlink ref="E16" location="Interpretation!A14" display="Interpretation!A14"/>
    <hyperlink ref="E17" location="Interpretation!A14" display="Interpretation!A14"/>
    <hyperlink ref="E18" location="Interpretation!A15" display="Interpretation!A15"/>
    <hyperlink ref="E19" location="Interpretation!A15" display="Interpretation!A15"/>
    <hyperlink ref="E20" location="Interpretation!A16" display="Interpretation!A16"/>
    <hyperlink ref="E9" location="Interpretation!A9" display="Interpretation!A9"/>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D1AFBA6C34B54C959C732DA6D5ECF5" ma:contentTypeVersion="13" ma:contentTypeDescription="Create a new document." ma:contentTypeScope="" ma:versionID="1f3acd6f9aab40d617d572978e865312">
  <xsd:schema xmlns:xsd="http://www.w3.org/2001/XMLSchema" xmlns:xs="http://www.w3.org/2001/XMLSchema" xmlns:p="http://schemas.microsoft.com/office/2006/metadata/properties" xmlns:ns3="2856aeb6-36f6-4bef-bdaf-350958b79f49" xmlns:ns4="17a8a078-7d04-40e2-8cc9-8b97b9d27ac8" targetNamespace="http://schemas.microsoft.com/office/2006/metadata/properties" ma:root="true" ma:fieldsID="5d8b4d5a6dfdb1f8b3d4002ac7ba7dff" ns3:_="" ns4:_="">
    <xsd:import namespace="2856aeb6-36f6-4bef-bdaf-350958b79f49"/>
    <xsd:import namespace="17a8a078-7d04-40e2-8cc9-8b97b9d27ac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56aeb6-36f6-4bef-bdaf-350958b79f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a8a078-7d04-40e2-8cc9-8b97b9d27ac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A13310-EFAA-42B7-9815-73867B391A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56aeb6-36f6-4bef-bdaf-350958b79f49"/>
    <ds:schemaRef ds:uri="17a8a078-7d04-40e2-8cc9-8b97b9d27a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642020-4AFB-4C64-A1D0-651C939B9F92}">
  <ds:schemaRefs>
    <ds:schemaRef ds:uri="http://schemas.microsoft.com/sharepoint/v3/contenttype/forms"/>
  </ds:schemaRefs>
</ds:datastoreItem>
</file>

<file path=customXml/itemProps3.xml><?xml version="1.0" encoding="utf-8"?>
<ds:datastoreItem xmlns:ds="http://schemas.openxmlformats.org/officeDocument/2006/customXml" ds:itemID="{A85976DA-A558-41FE-AD33-4B8F5E36C974}">
  <ds:schemaRefs>
    <ds:schemaRef ds:uri="http://schemas.microsoft.com/office/2006/documentManagement/types"/>
    <ds:schemaRef ds:uri="http://purl.org/dc/dcmitype/"/>
    <ds:schemaRef ds:uri="http://purl.org/dc/elements/1.1/"/>
    <ds:schemaRef ds:uri="http://purl.org/dc/terms/"/>
    <ds:schemaRef ds:uri="2856aeb6-36f6-4bef-bdaf-350958b79f49"/>
    <ds:schemaRef ds:uri="http://schemas.openxmlformats.org/package/2006/metadata/core-properties"/>
    <ds:schemaRef ds:uri="17a8a078-7d04-40e2-8cc9-8b97b9d27ac8"/>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21</vt:i4>
      </vt:variant>
      <vt:variant>
        <vt:lpstr>Benoemde bereiken</vt:lpstr>
      </vt:variant>
      <vt:variant>
        <vt:i4>31</vt:i4>
      </vt:variant>
    </vt:vector>
  </HeadingPairs>
  <TitlesOfParts>
    <vt:vector size="52" baseType="lpstr">
      <vt:lpstr>Info + taal-langue</vt:lpstr>
      <vt:lpstr>Groups - Years</vt:lpstr>
      <vt:lpstr>NL+ FR</vt:lpstr>
      <vt:lpstr>Data collection</vt:lpstr>
      <vt:lpstr>2020</vt:lpstr>
      <vt:lpstr>2021</vt:lpstr>
      <vt:lpstr>2022</vt:lpstr>
      <vt:lpstr>D</vt:lpstr>
      <vt:lpstr>E</vt:lpstr>
      <vt:lpstr>F</vt:lpstr>
      <vt:lpstr>G</vt:lpstr>
      <vt:lpstr>H</vt:lpstr>
      <vt:lpstr>I</vt:lpstr>
      <vt:lpstr>J</vt:lpstr>
      <vt:lpstr>K</vt:lpstr>
      <vt:lpstr>L</vt:lpstr>
      <vt:lpstr>M</vt:lpstr>
      <vt:lpstr>N</vt:lpstr>
      <vt:lpstr>O</vt:lpstr>
      <vt:lpstr>Interpretation</vt:lpstr>
      <vt:lpstr>Graph</vt:lpstr>
      <vt:lpstr>'NL+ FR'!Afdrukbereik</vt:lpstr>
      <vt:lpstr>'2020'!Check3</vt:lpstr>
      <vt:lpstr>'2021'!Check3</vt:lpstr>
      <vt:lpstr>'2022'!Check3</vt:lpstr>
      <vt:lpstr>D!Check3</vt:lpstr>
      <vt:lpstr>E!Check3</vt:lpstr>
      <vt:lpstr>F!Check3</vt:lpstr>
      <vt:lpstr>G!Check3</vt:lpstr>
      <vt:lpstr>H!Check3</vt:lpstr>
      <vt:lpstr>I!Check3</vt:lpstr>
      <vt:lpstr>J!Check3</vt:lpstr>
      <vt:lpstr>'K'!Check3</vt:lpstr>
      <vt:lpstr>L!Check3</vt:lpstr>
      <vt:lpstr>M!Check3</vt:lpstr>
      <vt:lpstr>N!Check3</vt:lpstr>
      <vt:lpstr>O!Check3</vt:lpstr>
      <vt:lpstr>'2020'!Check4</vt:lpstr>
      <vt:lpstr>'2021'!Check4</vt:lpstr>
      <vt:lpstr>'2022'!Check4</vt:lpstr>
      <vt:lpstr>D!Check4</vt:lpstr>
      <vt:lpstr>E!Check4</vt:lpstr>
      <vt:lpstr>F!Check4</vt:lpstr>
      <vt:lpstr>G!Check4</vt:lpstr>
      <vt:lpstr>H!Check4</vt:lpstr>
      <vt:lpstr>I!Check4</vt:lpstr>
      <vt:lpstr>J!Check4</vt:lpstr>
      <vt:lpstr>'K'!Check4</vt:lpstr>
      <vt:lpstr>L!Check4</vt:lpstr>
      <vt:lpstr>M!Check4</vt:lpstr>
      <vt:lpstr>N!Check4</vt:lpstr>
      <vt:lpstr>O!Check4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Eveline Vanparys</dc:creator>
  <cp:lastModifiedBy>BENJAMIN</cp:lastModifiedBy>
  <cp:lastPrinted>2020-03-03T10:21:03Z</cp:lastPrinted>
  <dcterms:created xsi:type="dcterms:W3CDTF">2018-11-27T09:04:59Z</dcterms:created>
  <dcterms:modified xsi:type="dcterms:W3CDTF">2021-03-03T08:17:11Z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0x0101004FD1AFBA6C34B54C959C732DA6D5ECF5</vt:lpwstr>
  </property>
</Properties>
</file>